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Berufliche_Eingliederung\KMT\LE Dokumente\KMT_Dokumente Entwürfe\15 Reporting Controlling\Reporting neu\"/>
    </mc:Choice>
  </mc:AlternateContent>
  <bookViews>
    <workbookView xWindow="0" yWindow="0" windowWidth="16695" windowHeight="9135"/>
  </bookViews>
  <sheets>
    <sheet name="Ausbildung Umschulung" sheetId="1" r:id="rId1"/>
    <sheet name="Auswertungen" sheetId="2" r:id="rId2"/>
  </sheets>
  <definedNames>
    <definedName name="_xlnm._FilterDatabase" localSheetId="0" hidden="1">'Ausbildung Umschulung'!#REF!</definedName>
    <definedName name="_xlnm.Print_Area" localSheetId="0">'Ausbildung Umschulung'!$A$1:$AG$60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A10" i="1" l="1"/>
  <c r="B10" i="1"/>
  <c r="U9" i="1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2" i="2"/>
  <c r="J40" i="2"/>
  <c r="J39" i="2"/>
  <c r="J38" i="2"/>
  <c r="J37" i="2"/>
  <c r="J36" i="2"/>
  <c r="J35" i="2"/>
  <c r="J34" i="2"/>
  <c r="J33" i="2"/>
  <c r="J32" i="2"/>
  <c r="J31" i="2"/>
  <c r="J30" i="2"/>
  <c r="Z9" i="1" l="1"/>
  <c r="L9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12" i="1"/>
  <c r="M9" i="1"/>
  <c r="N9" i="1"/>
  <c r="G9" i="1"/>
  <c r="H9" i="1"/>
  <c r="J9" i="1"/>
  <c r="F9" i="1"/>
  <c r="I10" i="1" l="1"/>
  <c r="N10" i="1"/>
  <c r="L10" i="1"/>
  <c r="J10" i="1"/>
  <c r="F10" i="1"/>
  <c r="G10" i="1"/>
  <c r="M10" i="1"/>
  <c r="H10" i="1"/>
  <c r="AA9" i="1"/>
  <c r="T9" i="1" l="1"/>
  <c r="S9" i="1" l="1"/>
  <c r="S10" i="1" l="1"/>
  <c r="U10" i="1"/>
  <c r="T10" i="1"/>
  <c r="X9" i="1"/>
  <c r="Y9" i="1" l="1"/>
  <c r="W9" i="1"/>
  <c r="W10" i="1" l="1"/>
  <c r="Y10" i="1"/>
  <c r="X10" i="1"/>
  <c r="AA10" i="1"/>
  <c r="Z10" i="1"/>
</calcChain>
</file>

<file path=xl/sharedStrings.xml><?xml version="1.0" encoding="utf-8"?>
<sst xmlns="http://schemas.openxmlformats.org/spreadsheetml/2006/main" count="117" uniqueCount="114">
  <si>
    <t>Name des Leistungserbringers:</t>
  </si>
  <si>
    <t>Jahr-gang</t>
  </si>
  <si>
    <t>Daten eintragen</t>
  </si>
  <si>
    <t>Bemerkungen</t>
  </si>
  <si>
    <t>Anzahl Mitteilungen</t>
  </si>
  <si>
    <t>Eintritt</t>
  </si>
  <si>
    <t>Austritt</t>
  </si>
  <si>
    <t>Wirkung / Anschlusslösung</t>
  </si>
  <si>
    <t>Name, Vorname 
eintragen</t>
  </si>
  <si>
    <t>Jahrgang
eintragen</t>
  </si>
  <si>
    <t>vor dem elektronischen Versand Name, Vorname der versicherten Person wieder löschen</t>
  </si>
  <si>
    <t>Nummer eintragen</t>
  </si>
  <si>
    <t>Vers.-Nr. der ver-sicherten Person
756.xxxx.xxxx.xx</t>
  </si>
  <si>
    <t>ausfüllen, wenn weitere Informationen wichtig sind</t>
  </si>
  <si>
    <t>EFZ</t>
  </si>
  <si>
    <t>EBA</t>
  </si>
  <si>
    <t>Dauer</t>
  </si>
  <si>
    <t>Spalte1</t>
  </si>
  <si>
    <t>Spalte2</t>
  </si>
  <si>
    <t>Spalte3</t>
  </si>
  <si>
    <t>Spalte24</t>
  </si>
  <si>
    <t>Spalte31</t>
  </si>
  <si>
    <t>Spalte32</t>
  </si>
  <si>
    <t>Spalte33</t>
  </si>
  <si>
    <t>Spalte34</t>
  </si>
  <si>
    <t>Spalte36</t>
  </si>
  <si>
    <t>Spalte37</t>
  </si>
  <si>
    <t>Spalte38</t>
  </si>
  <si>
    <t>Spalte39</t>
  </si>
  <si>
    <t>Spalte50</t>
  </si>
  <si>
    <t>Spalte51</t>
  </si>
  <si>
    <t>Spalte53</t>
  </si>
  <si>
    <t>Spalte54</t>
  </si>
  <si>
    <t>Spalte55</t>
  </si>
  <si>
    <t>Spalte59</t>
  </si>
  <si>
    <t>Spalte60</t>
  </si>
  <si>
    <t>Spalte61</t>
  </si>
  <si>
    <t>Spalte63</t>
  </si>
  <si>
    <t>Spalte64</t>
  </si>
  <si>
    <t>Spalte65</t>
  </si>
  <si>
    <t>Spalte69</t>
  </si>
  <si>
    <t>Spalte83</t>
  </si>
  <si>
    <t>Spalte84</t>
  </si>
  <si>
    <t>Spalte85</t>
  </si>
  <si>
    <t>Spalte165</t>
  </si>
  <si>
    <t>bitte oberhalb von hier Zeilen einfügen, damit die Formatierungen übernommen werden!</t>
  </si>
  <si>
    <t>INSOS-Berufs-schule f. Externe</t>
  </si>
  <si>
    <t>Allgemeinbildung und Fachkunde</t>
  </si>
  <si>
    <t>Allgemeinbildung und teils Fachkunde</t>
  </si>
  <si>
    <t>nur Allgemeinbildung</t>
  </si>
  <si>
    <t>Kontratkmanagement Nordwestschweiz</t>
  </si>
  <si>
    <t>Ausbildungen</t>
  </si>
  <si>
    <t>JA</t>
  </si>
  <si>
    <t>NEIN</t>
  </si>
  <si>
    <t>Spalte832</t>
  </si>
  <si>
    <t>Berufsbezeichnung</t>
  </si>
  <si>
    <t xml:space="preserve">Berufsbezeichnung </t>
  </si>
  <si>
    <t>ebA/ Umschulung
in der Institution</t>
  </si>
  <si>
    <t>Andere</t>
  </si>
  <si>
    <t>PrA INSOS | IV-Anlehre</t>
  </si>
  <si>
    <t>Abschluss erfolgreich</t>
  </si>
  <si>
    <t>IV-Stelle</t>
  </si>
  <si>
    <t>ZH</t>
  </si>
  <si>
    <t>1. Arbeitsmarkt (reduzierter Lohn)</t>
  </si>
  <si>
    <t>1. Arbweitsmarkt (orts- und branchenüblicher Lohn)</t>
  </si>
  <si>
    <t>geschützter Arbeitsplatz</t>
  </si>
  <si>
    <t>Weiterführende Ausbildung</t>
  </si>
  <si>
    <t>Spalte632</t>
  </si>
  <si>
    <t>Keine Anschlusslösung</t>
  </si>
  <si>
    <t>BE</t>
  </si>
  <si>
    <t>SO</t>
  </si>
  <si>
    <t>Anschlusslösung</t>
  </si>
  <si>
    <t>Reporting Ausbildung, Umschulung</t>
  </si>
  <si>
    <t>Anteil</t>
  </si>
  <si>
    <t>Anzahl</t>
  </si>
  <si>
    <t>Spalte592</t>
  </si>
  <si>
    <t>Eintrittsdatum Anschlusslösung</t>
  </si>
  <si>
    <t>AR</t>
  </si>
  <si>
    <t>BL</t>
  </si>
  <si>
    <t>BS</t>
  </si>
  <si>
    <t>FR</t>
  </si>
  <si>
    <t>GL</t>
  </si>
  <si>
    <t>LU</t>
  </si>
  <si>
    <t>NE</t>
  </si>
  <si>
    <t>NW</t>
  </si>
  <si>
    <t>OW</t>
  </si>
  <si>
    <t>GR</t>
  </si>
  <si>
    <t>JU</t>
  </si>
  <si>
    <t>SH</t>
  </si>
  <si>
    <t>TG</t>
  </si>
  <si>
    <t>TI</t>
  </si>
  <si>
    <t>VD</t>
  </si>
  <si>
    <t>VS</t>
  </si>
  <si>
    <t>GE</t>
  </si>
  <si>
    <t>ZG</t>
  </si>
  <si>
    <t>Spalte522</t>
  </si>
  <si>
    <t>Abbruch</t>
  </si>
  <si>
    <t>IV-Eingliederungs-fachperson (EFP)</t>
  </si>
  <si>
    <r>
      <t>Auswertungszeitraum</t>
    </r>
    <r>
      <rPr>
        <sz val="16"/>
        <color theme="1"/>
        <rFont val="Arial"/>
        <family val="2"/>
      </rPr>
      <t>:</t>
    </r>
  </si>
  <si>
    <t>versicherte Personen</t>
  </si>
  <si>
    <t>1 = Kriterium erfüllt</t>
  </si>
  <si>
    <t>Anzahl vers. Personen</t>
  </si>
  <si>
    <t>Fallführende Fachperson
Leistungserbringer</t>
  </si>
  <si>
    <t>Spalte332</t>
  </si>
  <si>
    <t>Suported Education</t>
  </si>
  <si>
    <t xml:space="preserve">AG </t>
  </si>
  <si>
    <t>AI</t>
  </si>
  <si>
    <t xml:space="preserve">SG </t>
  </si>
  <si>
    <t xml:space="preserve">SZ </t>
  </si>
  <si>
    <t xml:space="preserve">UR </t>
  </si>
  <si>
    <t>Anzahl Monate</t>
  </si>
  <si>
    <t>Austritts-Abbruchdatum</t>
  </si>
  <si>
    <t>Eintritsdatum</t>
  </si>
  <si>
    <t>Kantonskürzel erfassen, BE Bern, ZH Zürich,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</si>
</sst>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"/>
    <numFmt numFmtId="165" formatCode="0.0"/>
    <numFmt numFmtId="166" formatCode="_ * #,##0_ ;_ * \-#,##0_ ;_ * &quot;-&quot;??_ ;_ @_ "/>
  </numFmts>
  <fonts count="13" x14ac:knownFonts="1">
    <font>
      <sz val="11"/>
      <color theme="1"/>
      <name val="Arial"/>
      <family val="2"/>
    </font>
    <font>
      <b/>
      <sz val="16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7.5"/>
      <color theme="1"/>
      <name val="Arial"/>
      <family val="2"/>
    </font>
    <font>
      <sz val="6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7">
    <xf numFmtId="0" fontId="0" fillId="0" borderId="0" xfId="0"/>
    <xf numFmtId="0" fontId="2" fillId="0" borderId="19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6" borderId="5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0" xfId="0" applyFont="1" applyProtection="1"/>
    <xf numFmtId="0" fontId="2" fillId="5" borderId="9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</xf>
    <xf numFmtId="1" fontId="6" fillId="7" borderId="5" xfId="0" applyNumberFormat="1" applyFont="1" applyFill="1" applyBorder="1" applyProtection="1"/>
    <xf numFmtId="0" fontId="2" fillId="0" borderId="19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right"/>
      <protection locked="0"/>
    </xf>
    <xf numFmtId="0" fontId="8" fillId="0" borderId="33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" fillId="0" borderId="33" xfId="0" applyFont="1" applyFill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6" xfId="0" applyFont="1" applyFill="1" applyBorder="1" applyProtection="1">
      <protection locked="0"/>
    </xf>
    <xf numFmtId="0" fontId="2" fillId="6" borderId="26" xfId="0" applyFont="1" applyFill="1" applyBorder="1" applyProtection="1">
      <protection locked="0"/>
    </xf>
    <xf numFmtId="14" fontId="2" fillId="0" borderId="39" xfId="0" applyNumberFormat="1" applyFont="1" applyBorder="1" applyAlignment="1" applyProtection="1">
      <alignment horizontal="center"/>
      <protection locked="0"/>
    </xf>
    <xf numFmtId="14" fontId="2" fillId="0" borderId="30" xfId="0" applyNumberFormat="1" applyFont="1" applyBorder="1" applyAlignment="1" applyProtection="1">
      <alignment horizontal="center"/>
      <protection locked="0"/>
    </xf>
    <xf numFmtId="164" fontId="3" fillId="4" borderId="29" xfId="0" applyNumberFormat="1" applyFont="1" applyFill="1" applyBorder="1" applyAlignment="1" applyProtection="1">
      <alignment horizontal="center"/>
      <protection locked="0"/>
    </xf>
    <xf numFmtId="0" fontId="2" fillId="0" borderId="25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6" borderId="9" xfId="0" applyFont="1" applyFill="1" applyBorder="1" applyProtection="1">
      <protection locked="0"/>
    </xf>
    <xf numFmtId="0" fontId="2" fillId="0" borderId="40" xfId="0" applyFont="1" applyBorder="1" applyProtection="1">
      <protection locked="0"/>
    </xf>
    <xf numFmtId="0" fontId="8" fillId="4" borderId="29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10" fillId="0" borderId="34" xfId="0" applyFont="1" applyBorder="1" applyProtection="1">
      <protection locked="0"/>
    </xf>
    <xf numFmtId="0" fontId="2" fillId="0" borderId="28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2" fillId="0" borderId="27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42" xfId="0" applyFont="1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0" fontId="2" fillId="5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textRotation="90"/>
    </xf>
    <xf numFmtId="0" fontId="4" fillId="3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9" fontId="6" fillId="4" borderId="5" xfId="2" applyFont="1" applyFill="1" applyBorder="1" applyProtection="1"/>
    <xf numFmtId="9" fontId="6" fillId="4" borderId="12" xfId="2" applyFont="1" applyFill="1" applyBorder="1" applyProtection="1"/>
    <xf numFmtId="9" fontId="6" fillId="4" borderId="13" xfId="2" applyFont="1" applyFill="1" applyBorder="1" applyProtection="1"/>
    <xf numFmtId="0" fontId="2" fillId="5" borderId="15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textRotation="90"/>
    </xf>
    <xf numFmtId="0" fontId="3" fillId="0" borderId="30" xfId="0" applyFont="1" applyFill="1" applyBorder="1" applyAlignment="1" applyProtection="1">
      <alignment horizontal="center" textRotation="9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 wrapText="1"/>
    </xf>
    <xf numFmtId="14" fontId="2" fillId="0" borderId="40" xfId="0" applyNumberFormat="1" applyFont="1" applyBorder="1" applyAlignment="1" applyProtection="1">
      <alignment horizontal="center"/>
      <protection locked="0"/>
    </xf>
    <xf numFmtId="14" fontId="2" fillId="0" borderId="41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Protection="1">
      <protection locked="0"/>
    </xf>
    <xf numFmtId="14" fontId="2" fillId="0" borderId="9" xfId="0" applyNumberFormat="1" applyFont="1" applyBorder="1" applyProtection="1">
      <protection locked="0"/>
    </xf>
    <xf numFmtId="0" fontId="11" fillId="0" borderId="0" xfId="0" applyFont="1" applyAlignment="1">
      <alignment vertical="center"/>
    </xf>
    <xf numFmtId="14" fontId="2" fillId="0" borderId="28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 vertical="center"/>
    </xf>
    <xf numFmtId="0" fontId="0" fillId="7" borderId="5" xfId="0" applyFont="1" applyFill="1" applyBorder="1" applyProtection="1"/>
    <xf numFmtId="0" fontId="0" fillId="0" borderId="0" xfId="0" applyFont="1" applyProtection="1"/>
    <xf numFmtId="0" fontId="2" fillId="8" borderId="10" xfId="0" applyFont="1" applyFill="1" applyBorder="1" applyAlignment="1" applyProtection="1"/>
    <xf numFmtId="0" fontId="2" fillId="8" borderId="21" xfId="0" applyFont="1" applyFill="1" applyBorder="1" applyAlignment="1" applyProtection="1">
      <alignment horizontal="right"/>
    </xf>
    <xf numFmtId="0" fontId="0" fillId="4" borderId="17" xfId="0" applyFont="1" applyFill="1" applyBorder="1" applyAlignment="1" applyProtection="1">
      <alignment horizontal="center" vertical="center"/>
    </xf>
    <xf numFmtId="0" fontId="0" fillId="8" borderId="10" xfId="0" applyFont="1" applyFill="1" applyBorder="1" applyAlignment="1" applyProtection="1"/>
    <xf numFmtId="0" fontId="0" fillId="8" borderId="21" xfId="0" applyFont="1" applyFill="1" applyBorder="1" applyAlignment="1" applyProtection="1">
      <alignment horizontal="right"/>
    </xf>
    <xf numFmtId="0" fontId="0" fillId="4" borderId="5" xfId="0" applyFont="1" applyFill="1" applyBorder="1" applyAlignment="1" applyProtection="1">
      <alignment horizontal="center"/>
    </xf>
    <xf numFmtId="1" fontId="0" fillId="7" borderId="5" xfId="0" applyNumberFormat="1" applyFont="1" applyFill="1" applyBorder="1" applyAlignment="1" applyProtection="1">
      <alignment horizontal="center"/>
    </xf>
    <xf numFmtId="0" fontId="0" fillId="4" borderId="13" xfId="0" applyFont="1" applyFill="1" applyBorder="1" applyAlignment="1" applyProtection="1">
      <alignment horizontal="center"/>
    </xf>
    <xf numFmtId="0" fontId="0" fillId="7" borderId="5" xfId="0" applyFont="1" applyFill="1" applyBorder="1" applyAlignment="1" applyProtection="1">
      <alignment horizontal="center"/>
    </xf>
    <xf numFmtId="0" fontId="0" fillId="4" borderId="12" xfId="0" applyFont="1" applyFill="1" applyBorder="1" applyAlignment="1" applyProtection="1">
      <alignment horizontal="center"/>
    </xf>
    <xf numFmtId="0" fontId="0" fillId="8" borderId="34" xfId="0" applyFont="1" applyFill="1" applyBorder="1" applyAlignment="1" applyProtection="1">
      <alignment horizontal="center"/>
    </xf>
    <xf numFmtId="0" fontId="0" fillId="8" borderId="24" xfId="0" applyFont="1" applyFill="1" applyBorder="1" applyAlignment="1" applyProtection="1">
      <alignment horizontal="center"/>
    </xf>
    <xf numFmtId="0" fontId="0" fillId="8" borderId="17" xfId="0" applyFont="1" applyFill="1" applyBorder="1" applyAlignment="1" applyProtection="1">
      <alignment horizontal="center"/>
    </xf>
    <xf numFmtId="0" fontId="2" fillId="8" borderId="33" xfId="0" applyFont="1" applyFill="1" applyBorder="1" applyAlignment="1" applyProtection="1">
      <alignment horizontal="center"/>
    </xf>
    <xf numFmtId="0" fontId="2" fillId="8" borderId="21" xfId="0" applyFont="1" applyFill="1" applyBorder="1" applyAlignment="1" applyProtection="1">
      <alignment horizontal="center"/>
    </xf>
    <xf numFmtId="0" fontId="2" fillId="8" borderId="19" xfId="0" applyFont="1" applyFill="1" applyBorder="1" applyAlignment="1" applyProtection="1">
      <alignment horizontal="right"/>
    </xf>
    <xf numFmtId="0" fontId="0" fillId="8" borderId="5" xfId="0" applyFont="1" applyFill="1" applyBorder="1" applyProtection="1"/>
    <xf numFmtId="9" fontId="6" fillId="8" borderId="5" xfId="2" applyFont="1" applyFill="1" applyBorder="1" applyProtection="1"/>
    <xf numFmtId="166" fontId="0" fillId="8" borderId="21" xfId="1" applyNumberFormat="1" applyFont="1" applyFill="1" applyBorder="1" applyAlignment="1" applyProtection="1">
      <alignment horizontal="center"/>
    </xf>
    <xf numFmtId="0" fontId="0" fillId="8" borderId="19" xfId="0" applyFont="1" applyFill="1" applyBorder="1" applyProtection="1"/>
    <xf numFmtId="165" fontId="7" fillId="8" borderId="21" xfId="0" applyNumberFormat="1" applyFont="1" applyFill="1" applyBorder="1" applyAlignment="1" applyProtection="1">
      <alignment horizontal="center"/>
    </xf>
    <xf numFmtId="0" fontId="2" fillId="8" borderId="19" xfId="0" applyFont="1" applyFill="1" applyBorder="1" applyProtection="1"/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textRotation="90" wrapText="1"/>
    </xf>
    <xf numFmtId="0" fontId="8" fillId="0" borderId="30" xfId="0" applyFont="1" applyFill="1" applyBorder="1" applyAlignment="1" applyProtection="1">
      <alignment horizontal="center" textRotation="90" wrapText="1"/>
    </xf>
    <xf numFmtId="0" fontId="2" fillId="0" borderId="7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 textRotation="90" wrapText="1"/>
    </xf>
    <xf numFmtId="0" fontId="2" fillId="0" borderId="29" xfId="0" applyFont="1" applyFill="1" applyBorder="1" applyAlignment="1" applyProtection="1">
      <alignment horizontal="center" textRotation="90" wrapText="1"/>
    </xf>
    <xf numFmtId="0" fontId="2" fillId="0" borderId="6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 textRotation="90"/>
    </xf>
    <xf numFmtId="0" fontId="2" fillId="0" borderId="25" xfId="0" applyFont="1" applyFill="1" applyBorder="1" applyAlignment="1" applyProtection="1">
      <alignment horizontal="center" textRotation="90" wrapText="1"/>
    </xf>
    <xf numFmtId="0" fontId="2" fillId="0" borderId="26" xfId="0" applyFont="1" applyFill="1" applyBorder="1" applyAlignment="1" applyProtection="1">
      <alignment horizontal="center" textRotation="90" wrapText="1"/>
    </xf>
    <xf numFmtId="0" fontId="2" fillId="0" borderId="27" xfId="0" applyFont="1" applyFill="1" applyBorder="1" applyAlignment="1" applyProtection="1">
      <alignment horizontal="center" textRotation="90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44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textRotation="90"/>
    </xf>
    <xf numFmtId="0" fontId="3" fillId="0" borderId="29" xfId="0" applyFont="1" applyFill="1" applyBorder="1" applyAlignment="1" applyProtection="1">
      <alignment horizontal="center" textRotation="90"/>
    </xf>
    <xf numFmtId="0" fontId="3" fillId="0" borderId="17" xfId="0" applyFont="1" applyFill="1" applyBorder="1" applyAlignment="1" applyProtection="1">
      <alignment horizontal="center" textRotation="90"/>
    </xf>
    <xf numFmtId="0" fontId="2" fillId="5" borderId="2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right"/>
      <protection locked="0"/>
    </xf>
    <xf numFmtId="0" fontId="5" fillId="9" borderId="0" xfId="0" applyFont="1" applyFill="1" applyAlignment="1" applyProtection="1">
      <alignment horizontal="right"/>
      <protection locked="0"/>
    </xf>
    <xf numFmtId="0" fontId="5" fillId="9" borderId="0" xfId="0" applyFont="1" applyFill="1" applyAlignment="1" applyProtection="1">
      <alignment horizontal="left"/>
      <protection locked="0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18" xfId="0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textRotation="90"/>
    </xf>
    <xf numFmtId="0" fontId="2" fillId="6" borderId="28" xfId="0" applyFont="1" applyFill="1" applyBorder="1" applyAlignment="1">
      <alignment horizontal="center" textRotation="90"/>
    </xf>
    <xf numFmtId="0" fontId="2" fillId="6" borderId="32" xfId="0" applyFont="1" applyFill="1" applyBorder="1" applyAlignment="1">
      <alignment horizontal="center" textRotation="90" wrapText="1"/>
    </xf>
    <xf numFmtId="0" fontId="2" fillId="6" borderId="28" xfId="0" applyFont="1" applyFill="1" applyBorder="1" applyAlignment="1">
      <alignment horizont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textRotation="90"/>
    </xf>
    <xf numFmtId="0" fontId="2" fillId="7" borderId="5" xfId="0" applyFont="1" applyFill="1" applyBorder="1" applyAlignment="1" applyProtection="1">
      <alignment horizontal="center" textRotation="90"/>
    </xf>
  </cellXfs>
  <cellStyles count="3">
    <cellStyle name="Komma" xfId="1" builtinId="3"/>
    <cellStyle name="Prozent" xfId="2" builtinId="5"/>
    <cellStyle name="Standard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fill>
        <patternFill patternType="solid">
          <fgColor indexed="64"/>
          <bgColor rgb="FF99FF99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/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99FF99"/>
        </patternFill>
      </fill>
      <protection locked="0" hidden="0"/>
    </dxf>
  </dxfs>
  <tableStyles count="0" defaultTableStyle="TableStyleMedium2" defaultPivotStyle="PivotStyleLight16"/>
  <colors>
    <mruColors>
      <color rgb="FFFFFF99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Anschlusslösung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E18-47F3-9416-E7FB0BA6F39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1E18-47F3-9416-E7FB0BA6F39B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1E18-47F3-9416-E7FB0BA6F39B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E18-47F3-9416-E7FB0BA6F39B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E18-47F3-9416-E7FB0BA6F39B}"/>
              </c:ext>
            </c:extLst>
          </c:dPt>
          <c:dLbls>
            <c:dLbl>
              <c:idx val="0"/>
              <c:layout>
                <c:manualLayout>
                  <c:x val="-0.10885371853482655"/>
                  <c:y val="0.1071422890320528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9B289FDD-69DF-472A-958A-0E21D3497D39}" type="CATEGORYNAME">
                      <a:rPr lang="en-US"/>
                      <a:pPr>
                        <a:defRPr sz="1200"/>
                      </a:pPr>
                      <a:t>[RUBRIKENNAME]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1200"/>
                    </a:pPr>
                    <a:fld id="{816C13AA-B0E3-4245-ADB0-52A4FE5D0006}" type="VALUE">
                      <a:rPr lang="en-US" baseline="0"/>
                      <a:pPr>
                        <a:defRPr sz="1200"/>
                      </a:pPr>
                      <a:t>[WERT]</a:t>
                    </a:fld>
                    <a:endParaRPr lang="de-CH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56490727532091"/>
                      <c:h val="0.1303030303030302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1E18-47F3-9416-E7FB0BA6F39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97534830257488"/>
                      <c:h val="0.127904040404040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1E18-47F3-9416-E7FB0BA6F39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94721825962911"/>
                      <c:h val="0.12196969696969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1E18-47F3-9416-E7FB0BA6F39B}"/>
                </c:ext>
              </c:extLst>
            </c:dLbl>
            <c:dLbl>
              <c:idx val="3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16F05B8D-1282-474D-872C-4909C2329A9D}" type="CATEGORYNAME">
                      <a:rPr lang="en-US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[RUBRIKENNAME]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1200">
                        <a:solidFill>
                          <a:schemeClr val="accent1"/>
                        </a:solidFill>
                      </a:defRPr>
                    </a:pPr>
                    <a:fld id="{0EC980BE-92C6-4DD9-9C4B-8834F9857D6D}" type="VALUE">
                      <a:rPr lang="en-US" baseline="0"/>
                      <a:pPr>
                        <a:defRPr sz="1200">
                          <a:solidFill>
                            <a:schemeClr val="accent1"/>
                          </a:solidFill>
                        </a:defRPr>
                      </a:pPr>
                      <a:t>[WERT]</a:t>
                    </a:fld>
                    <a:endParaRPr lang="de-CH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1E18-47F3-9416-E7FB0BA6F39B}"/>
                </c:ext>
              </c:extLst>
            </c:dLbl>
            <c:dLbl>
              <c:idx val="4"/>
              <c:layout>
                <c:manualLayout>
                  <c:x val="0"/>
                  <c:y val="8.177940825578621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E18-47F3-9416-E7FB0BA6F39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Umschulung'!$W$8:$AA$8</c:f>
              <c:strCache>
                <c:ptCount val="5"/>
                <c:pt idx="0">
                  <c:v>1. Arbweitsmarkt (orts- und branchenüblicher Lohn)</c:v>
                </c:pt>
                <c:pt idx="1">
                  <c:v>1. Arbeitsmarkt (reduzierter Lohn)</c:v>
                </c:pt>
                <c:pt idx="2">
                  <c:v>geschützter Arbeitsplatz</c:v>
                </c:pt>
                <c:pt idx="3">
                  <c:v>Weiterführende Ausbildung</c:v>
                </c:pt>
                <c:pt idx="4">
                  <c:v>Keine Anschlusslösung</c:v>
                </c:pt>
              </c:strCache>
            </c:strRef>
          </c:cat>
          <c:val>
            <c:numRef>
              <c:f>'Ausbildung Umschulung'!$W$10:$AA$10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8-47F3-9416-E7FB0BA6F39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Ausbildungsabschlüsse erfolgreiche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1387-4FCC-9835-A086CD1D2AAC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87-4FCC-9835-A086CD1D2AAC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6CB-4253-BA4E-EBFBC2CB8927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87-4FCC-9835-A086CD1D2AAC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87-4FCC-9835-A086CD1D2AAC}"/>
                </c:ext>
              </c:extLst>
            </c:dLbl>
            <c:dLbl>
              <c:idx val="2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FFC000"/>
                  </a:solidFill>
                  <a:round/>
                </a:ln>
                <a:effectLst>
                  <a:outerShdw blurRad="50800" dist="38100" dir="2700000" algn="tl" rotWithShape="0">
                    <a:srgbClr val="FFC000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CB-4253-BA4E-EBFBC2CB8927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FFC000"/>
                </a:solidFill>
                <a:round/>
              </a:ln>
              <a:effectLst>
                <a:outerShdw blurRad="50800" dist="38100" dir="2700000" algn="tl" rotWithShape="0">
                  <a:srgbClr val="FFC000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2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Umschulung'!$S$8:$U$8</c:f>
              <c:strCache>
                <c:ptCount val="3"/>
                <c:pt idx="0">
                  <c:v>JA</c:v>
                </c:pt>
                <c:pt idx="1">
                  <c:v>NEIN</c:v>
                </c:pt>
                <c:pt idx="2">
                  <c:v>Abbruch</c:v>
                </c:pt>
              </c:strCache>
            </c:strRef>
          </c:cat>
          <c:val>
            <c:numRef>
              <c:f>'Ausbildung Umschulung'!$S$10:$U$10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7-4FCC-9835-A086CD1D2AAC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Ausbildungsniveau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695276854874278E-2"/>
          <c:y val="0.14254970402391032"/>
          <c:w val="0.95695770131325231"/>
          <c:h val="0.85745029597608968"/>
        </c:manualLayout>
      </c:layout>
      <c:pie3DChart>
        <c:varyColors val="1"/>
        <c:ser>
          <c:idx val="0"/>
          <c:order val="0"/>
          <c:tx>
            <c:strRef>
              <c:f>'Ausbildung Umschulung'!$F$8:$J$8</c:f>
              <c:strCache>
                <c:ptCount val="5"/>
                <c:pt idx="0">
                  <c:v>EFZ</c:v>
                </c:pt>
                <c:pt idx="1">
                  <c:v>EBA</c:v>
                </c:pt>
                <c:pt idx="2">
                  <c:v>PrA INSOS | IV-Anlehre</c:v>
                </c:pt>
                <c:pt idx="3">
                  <c:v>Suported Education</c:v>
                </c:pt>
                <c:pt idx="4">
                  <c:v>Andere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18-4B41-A8DE-A3199CA8F966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8118-4B41-A8DE-A3199CA8F966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18-4B41-A8DE-A3199CA8F966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8118-4B41-A8DE-A3199CA8F966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12B-45CB-9881-E1DC46DC6251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118-4B41-A8DE-A3199CA8F966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118-4B41-A8DE-A3199CA8F966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118-4B41-A8DE-A3199CA8F966}"/>
                </c:ext>
              </c:extLst>
            </c:dLbl>
            <c:dLbl>
              <c:idx val="3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5B9BD5"/>
                  </a:solidFill>
                  <a:round/>
                </a:ln>
                <a:effectLst>
                  <a:outerShdw blurRad="50800" dist="38100" dir="2700000" algn="tl" rotWithShape="0">
                    <a:srgbClr val="5B9BD5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118-4B41-A8DE-A3199CA8F966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12B-45CB-9881-E1DC46DC6251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'Ausbildung Umschulung'!$F$8:$J$8</c:f>
              <c:strCache>
                <c:ptCount val="5"/>
                <c:pt idx="0">
                  <c:v>EFZ</c:v>
                </c:pt>
                <c:pt idx="1">
                  <c:v>EBA</c:v>
                </c:pt>
                <c:pt idx="2">
                  <c:v>PrA INSOS | IV-Anlehre</c:v>
                </c:pt>
                <c:pt idx="3">
                  <c:v>Suported Education</c:v>
                </c:pt>
                <c:pt idx="4">
                  <c:v>Andere</c:v>
                </c:pt>
              </c:strCache>
            </c:strRef>
          </c:cat>
          <c:val>
            <c:numRef>
              <c:f>'Ausbildung Umschulung'!$F$10:$J$10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8-4B41-A8DE-A3199CA8F9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118-4B41-A8DE-A3199CA8F966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8118-4B41-A8DE-A3199CA8F966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118-4B41-A8DE-A3199CA8F966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8118-4B41-A8DE-A3199CA8F966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12B-45CB-9881-E1DC46DC6251}"/>
              </c:ext>
            </c:extLst>
          </c:dPt>
          <c:dLbls>
            <c:dLbl>
              <c:idx val="0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ED7D31"/>
                  </a:solidFill>
                  <a:round/>
                </a:ln>
                <a:effectLst>
                  <a:outerShdw blurRad="50800" dist="38100" dir="2700000" algn="tl" rotWithShape="0">
                    <a:srgbClr val="ED7D31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118-4B41-A8DE-A3199CA8F966}"/>
                </c:ext>
              </c:extLst>
            </c:dLbl>
            <c:dLbl>
              <c:idx val="1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ED7D31"/>
                  </a:solidFill>
                  <a:round/>
                </a:ln>
                <a:effectLst>
                  <a:outerShdw blurRad="50800" dist="38100" dir="2700000" algn="tl" rotWithShape="0">
                    <a:srgbClr val="ED7D31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118-4B41-A8DE-A3199CA8F966}"/>
                </c:ext>
              </c:extLst>
            </c:dLbl>
            <c:dLbl>
              <c:idx val="2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ED7D31"/>
                  </a:solidFill>
                  <a:round/>
                </a:ln>
                <a:effectLst>
                  <a:outerShdw blurRad="50800" dist="38100" dir="2700000" algn="tl" rotWithShape="0">
                    <a:srgbClr val="ED7D31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118-4B41-A8DE-A3199CA8F966}"/>
                </c:ext>
              </c:extLst>
            </c:dLbl>
            <c:dLbl>
              <c:idx val="3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ED7D31"/>
                  </a:solidFill>
                  <a:round/>
                </a:ln>
                <a:effectLst>
                  <a:outerShdw blurRad="50800" dist="38100" dir="2700000" algn="tl" rotWithShape="0">
                    <a:srgbClr val="ED7D31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118-4B41-A8DE-A3199CA8F966}"/>
                </c:ext>
              </c:extLst>
            </c:dLbl>
            <c:dLbl>
              <c:idx val="4"/>
              <c:spPr>
                <a:solidFill>
                  <a:sysClr val="window" lastClr="FFFFFF">
                    <a:alpha val="90000"/>
                  </a:sysClr>
                </a:solidFill>
                <a:ln w="12700" cap="flat" cmpd="sng" algn="ctr">
                  <a:solidFill>
                    <a:srgbClr val="ED7D31"/>
                  </a:solidFill>
                  <a:round/>
                </a:ln>
                <a:effectLst>
                  <a:outerShdw blurRad="50800" dist="38100" dir="2700000" algn="tl" rotWithShape="0">
                    <a:srgbClr val="ED7D31">
                      <a:lumMod val="75000"/>
                      <a:alpha val="40000"/>
                    </a:srgb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12B-45CB-9881-E1DC46DC6251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ED7D31"/>
                </a:solidFill>
                <a:round/>
              </a:ln>
              <a:effectLst>
                <a:outerShdw blurRad="50800" dist="38100" dir="2700000" algn="tl" rotWithShape="0">
                  <a:srgbClr val="ED7D31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'Ausbildung Umschulung'!$F$10:$J$10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8-4B41-A8DE-A3199CA8F96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Zuweisende IV-Stellen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733009641255666E-2"/>
          <c:y val="6.9844266163284555E-2"/>
          <c:w val="0.88741897771915113"/>
          <c:h val="0.929151524937549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79-4998-B5FD-4186B058173E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79-4998-B5FD-4186B058173E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179-4998-B5FD-4186B058173E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179-4998-B5FD-4186B058173E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179-4998-B5FD-4186B058173E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179-4998-B5FD-4186B058173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179-4998-B5FD-4186B058173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179-4998-B5FD-4186B058173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179-4998-B5FD-4186B058173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  <a:alpha val="90000"/>
                </a:schemeClr>
              </a:solidFill>
              <a:ln w="19050">
                <a:solidFill>
                  <a:schemeClr val="accent4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179-4998-B5FD-4186B058173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  <a:alpha val="90000"/>
                </a:schemeClr>
              </a:solidFill>
              <a:ln w="19050">
                <a:solidFill>
                  <a:schemeClr val="accent5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179-4998-B5FD-4186B058173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179-4998-B5FD-4186B058173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5179-4998-B5FD-4186B058173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2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5179-4998-B5FD-4186B058173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3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5179-4998-B5FD-4186B058173E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4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5179-4998-B5FD-4186B058173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5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5179-4998-B5FD-4186B058173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  <a:alpha val="90000"/>
                </a:schemeClr>
              </a:solidFill>
              <a:ln w="19050">
                <a:solidFill>
                  <a:schemeClr val="accent6">
                    <a:lumMod val="80000"/>
                    <a:lumOff val="2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80000"/>
                    <a:lumOff val="2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80000"/>
                    <a:lumOff val="2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5179-4998-B5FD-4186B058173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  <a:alpha val="90000"/>
                </a:schemeClr>
              </a:solidFill>
              <a:ln w="19050">
                <a:solidFill>
                  <a:schemeClr val="accent1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5179-4998-B5FD-4186B058173E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  <a:alpha val="90000"/>
                </a:schemeClr>
              </a:solidFill>
              <a:ln w="19050">
                <a:solidFill>
                  <a:schemeClr val="accent2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5179-4998-B5FD-4186B058173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  <a:alpha val="90000"/>
                </a:schemeClr>
              </a:solidFill>
              <a:ln w="19050">
                <a:solidFill>
                  <a:schemeClr val="accent3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179-4998-B5FD-4186B058173E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  <a:alpha val="90000"/>
                </a:schemeClr>
              </a:solidFill>
              <a:ln w="19050">
                <a:solidFill>
                  <a:schemeClr val="accent4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5179-4998-B5FD-4186B058173E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  <a:alpha val="90000"/>
                </a:schemeClr>
              </a:solidFill>
              <a:ln w="19050">
                <a:solidFill>
                  <a:schemeClr val="accent5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5179-4998-B5FD-4186B058173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  <a:alpha val="90000"/>
                </a:schemeClr>
              </a:solidFill>
              <a:ln w="19050">
                <a:solidFill>
                  <a:schemeClr val="accent6">
                    <a:lumMod val="8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8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8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5179-4998-B5FD-4186B058173E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Off val="4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Off val="4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Off val="4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5179-4998-B5FD-4186B058173E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Off val="4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Off val="4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Off val="4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5179-4998-B5FD-4186B058173E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79-4998-B5FD-4186B058173E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79-4998-B5FD-4186B058173E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179-4998-B5FD-4186B058173E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179-4998-B5FD-4186B058173E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179-4998-B5FD-4186B058173E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5179-4998-B5FD-4186B058173E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5179-4998-B5FD-4186B058173E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179-4998-B5FD-4186B058173E}"/>
                </c:ext>
              </c:extLst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179-4998-B5FD-4186B058173E}"/>
                </c:ext>
              </c:extLst>
            </c:dLbl>
            <c:dLbl>
              <c:idx val="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5179-4998-B5FD-4186B058173E}"/>
                </c:ext>
              </c:extLst>
            </c:dLbl>
            <c:dLbl>
              <c:idx val="1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5179-4998-B5FD-4186B058173E}"/>
                </c:ext>
              </c:extLst>
            </c:dLbl>
            <c:dLbl>
              <c:idx val="1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5179-4998-B5FD-4186B058173E}"/>
                </c:ext>
              </c:extLst>
            </c:dLbl>
            <c:dLbl>
              <c:idx val="1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5179-4998-B5FD-4186B058173E}"/>
                </c:ext>
              </c:extLst>
            </c:dLbl>
            <c:dLbl>
              <c:idx val="1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5179-4998-B5FD-4186B058173E}"/>
                </c:ext>
              </c:extLst>
            </c:dLbl>
            <c:dLbl>
              <c:idx val="1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D-5179-4998-B5FD-4186B058173E}"/>
                </c:ext>
              </c:extLst>
            </c:dLbl>
            <c:dLbl>
              <c:idx val="1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F-5179-4998-B5FD-4186B058173E}"/>
                </c:ext>
              </c:extLst>
            </c:dLbl>
            <c:dLbl>
              <c:idx val="1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1-5179-4998-B5FD-4186B058173E}"/>
                </c:ext>
              </c:extLst>
            </c:dLbl>
            <c:dLbl>
              <c:idx val="1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80000"/>
                      <a:lumOff val="2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80000"/>
                      <a:lumOff val="2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3-5179-4998-B5FD-4186B058173E}"/>
                </c:ext>
              </c:extLst>
            </c:dLbl>
            <c:dLbl>
              <c:idx val="1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5-5179-4998-B5FD-4186B058173E}"/>
                </c:ext>
              </c:extLst>
            </c:dLbl>
            <c:dLbl>
              <c:idx val="19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7-5179-4998-B5FD-4186B058173E}"/>
                </c:ext>
              </c:extLst>
            </c:dLbl>
            <c:dLbl>
              <c:idx val="2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9-5179-4998-B5FD-4186B058173E}"/>
                </c:ext>
              </c:extLst>
            </c:dLbl>
            <c:dLbl>
              <c:idx val="2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B-5179-4998-B5FD-4186B058173E}"/>
                </c:ext>
              </c:extLst>
            </c:dLbl>
            <c:dLbl>
              <c:idx val="2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D-5179-4998-B5FD-4186B058173E}"/>
                </c:ext>
              </c:extLst>
            </c:dLbl>
            <c:dLbl>
              <c:idx val="2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8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8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8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2F-5179-4998-B5FD-4186B058173E}"/>
                </c:ext>
              </c:extLst>
            </c:dLbl>
            <c:dLbl>
              <c:idx val="2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  <a:lumOff val="4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Off val="4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1-5179-4998-B5FD-4186B058173E}"/>
                </c:ext>
              </c:extLst>
            </c:dLbl>
            <c:dLbl>
              <c:idx val="2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  <a:lumOff val="4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Off val="4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33-5179-4998-B5FD-4186B058173E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Auswertungen!$I$33:$I$58</c:f>
              <c:strCache>
                <c:ptCount val="23"/>
                <c:pt idx="0">
                  <c:v>BE</c:v>
                </c:pt>
                <c:pt idx="1">
                  <c:v>BL</c:v>
                </c:pt>
                <c:pt idx="2">
                  <c:v>BS</c:v>
                </c:pt>
                <c:pt idx="3">
                  <c:v>FR</c:v>
                </c:pt>
                <c:pt idx="4">
                  <c:v>GE</c:v>
                </c:pt>
                <c:pt idx="5">
                  <c:v>GL</c:v>
                </c:pt>
                <c:pt idx="6">
                  <c:v>GR</c:v>
                </c:pt>
                <c:pt idx="7">
                  <c:v>JU</c:v>
                </c:pt>
                <c:pt idx="8">
                  <c:v>LU</c:v>
                </c:pt>
                <c:pt idx="9">
                  <c:v>NE</c:v>
                </c:pt>
                <c:pt idx="10">
                  <c:v>NW</c:v>
                </c:pt>
                <c:pt idx="11">
                  <c:v>OW</c:v>
                </c:pt>
                <c:pt idx="12">
                  <c:v>SG </c:v>
                </c:pt>
                <c:pt idx="13">
                  <c:v>SH</c:v>
                </c:pt>
                <c:pt idx="14">
                  <c:v>SO</c:v>
                </c:pt>
                <c:pt idx="15">
                  <c:v>SZ </c:v>
                </c:pt>
                <c:pt idx="16">
                  <c:v>TG</c:v>
                </c:pt>
                <c:pt idx="17">
                  <c:v>TI</c:v>
                </c:pt>
                <c:pt idx="18">
                  <c:v>UR </c:v>
                </c:pt>
                <c:pt idx="19">
                  <c:v>VD</c:v>
                </c:pt>
                <c:pt idx="20">
                  <c:v>VS</c:v>
                </c:pt>
                <c:pt idx="21">
                  <c:v>ZG</c:v>
                </c:pt>
                <c:pt idx="22">
                  <c:v>ZH</c:v>
                </c:pt>
              </c:strCache>
            </c:strRef>
          </c:cat>
          <c:val>
            <c:numRef>
              <c:f>Auswertungen!$J$33:$J$58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A-448A-A401-82DD41F739C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809625</xdr:colOff>
      <xdr:row>27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0</xdr:row>
      <xdr:rowOff>0</xdr:rowOff>
    </xdr:from>
    <xdr:to>
      <xdr:col>14</xdr:col>
      <xdr:colOff>447675</xdr:colOff>
      <xdr:row>27</xdr:row>
      <xdr:rowOff>142875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147637</xdr:rowOff>
    </xdr:from>
    <xdr:to>
      <xdr:col>7</xdr:col>
      <xdr:colOff>809625</xdr:colOff>
      <xdr:row>54</xdr:row>
      <xdr:rowOff>76200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809624</xdr:colOff>
      <xdr:row>27</xdr:row>
      <xdr:rowOff>139701</xdr:rowOff>
    </xdr:from>
    <xdr:to>
      <xdr:col>15</xdr:col>
      <xdr:colOff>146050</xdr:colOff>
      <xdr:row>54</xdr:row>
      <xdr:rowOff>127001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e1" displayName="Tabelle1" ref="A11:AG59" totalsRowShown="0" headerRowDxfId="34" tableBorderDxfId="33" headerRowCellStyle="Komma">
  <autoFilter ref="A11:AG59"/>
  <tableColumns count="33">
    <tableColumn id="1" name="Spalte1" dataDxfId="32"/>
    <tableColumn id="2" name="Spalte2" dataDxfId="31"/>
    <tableColumn id="3" name="Spalte3" dataDxfId="30"/>
    <tableColumn id="7" name="Spalte83" dataDxfId="29"/>
    <tableColumn id="24" name="Spalte24" dataDxfId="28"/>
    <tableColumn id="31" name="Spalte31" dataDxfId="27"/>
    <tableColumn id="32" name="Spalte32" dataDxfId="26"/>
    <tableColumn id="33" name="Spalte33" dataDxfId="25"/>
    <tableColumn id="11" name="Spalte332" dataDxfId="24"/>
    <tableColumn id="34" name="Spalte34" dataDxfId="23"/>
    <tableColumn id="36" name="Spalte36" dataDxfId="22"/>
    <tableColumn id="37" name="Spalte37" dataDxfId="21"/>
    <tableColumn id="38" name="Spalte38" dataDxfId="20"/>
    <tableColumn id="39" name="Spalte39" dataDxfId="19"/>
    <tableColumn id="50" name="Spalte50" dataDxfId="18"/>
    <tableColumn id="51" name="Spalte51" dataDxfId="17"/>
    <tableColumn id="53" name="Spalte53" dataDxfId="16">
      <calculatedColumnFormula>DAYS360(Tabelle1[[#This Row],[Spalte50]],Tabelle1[[#This Row],[Spalte51]])/30</calculatedColumnFormula>
    </tableColumn>
    <tableColumn id="9" name="Spalte59" dataDxfId="15"/>
    <tableColumn id="54" name="Spalte54" dataDxfId="14"/>
    <tableColumn id="55" name="Spalte55" dataDxfId="13"/>
    <tableColumn id="8" name="Spalte522" dataDxfId="12"/>
    <tableColumn id="59" name="Spalte592" dataDxfId="11"/>
    <tableColumn id="60" name="Spalte60" dataDxfId="10"/>
    <tableColumn id="61" name="Spalte61" dataDxfId="9"/>
    <tableColumn id="63" name="Spalte63" dataDxfId="8"/>
    <tableColumn id="6" name="Spalte632" dataDxfId="7"/>
    <tableColumn id="64" name="Spalte64" dataDxfId="6"/>
    <tableColumn id="10" name="Spalte65" dataDxfId="5"/>
    <tableColumn id="69" name="Spalte69" dataDxfId="4"/>
    <tableColumn id="5" name="Spalte832" dataDxfId="3"/>
    <tableColumn id="84" name="Spalte84" dataDxfId="2"/>
    <tableColumn id="4" name="Spalte85" dataDxfId="1"/>
    <tableColumn id="165" name="Spalte165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16" zoomScaleNormal="100" zoomScaleSheetLayoutView="55" workbookViewId="0">
      <selection activeCell="E4" sqref="E4:N4"/>
    </sheetView>
  </sheetViews>
  <sheetFormatPr baseColWidth="10" defaultColWidth="11" defaultRowHeight="12.75" outlineLevelCol="1" x14ac:dyDescent="0.2"/>
  <cols>
    <col min="1" max="1" width="15.5" style="8" customWidth="1"/>
    <col min="2" max="2" width="19.375" style="8" customWidth="1"/>
    <col min="3" max="3" width="8.125" style="8" customWidth="1"/>
    <col min="4" max="4" width="22.125" style="8" customWidth="1"/>
    <col min="5" max="5" width="1.375" style="8" customWidth="1"/>
    <col min="6" max="10" width="4" style="8" customWidth="1"/>
    <col min="11" max="11" width="1.375" style="8" customWidth="1"/>
    <col min="12" max="14" width="3.75" style="8" customWidth="1"/>
    <col min="15" max="16" width="10.25" style="9" customWidth="1"/>
    <col min="17" max="17" width="5.625" style="9" customWidth="1" outlineLevel="1"/>
    <col min="18" max="18" width="1.375" style="8" customWidth="1"/>
    <col min="19" max="20" width="4.875" style="8" customWidth="1"/>
    <col min="21" max="21" width="4.875" style="9" customWidth="1"/>
    <col min="22" max="22" width="1.375" style="8" customWidth="1"/>
    <col min="23" max="27" width="4.125" style="8" customWidth="1"/>
    <col min="28" max="28" width="10.5" style="8" customWidth="1"/>
    <col min="29" max="29" width="1.375" style="8" customWidth="1"/>
    <col min="30" max="30" width="19.375" style="8" customWidth="1" collapsed="1"/>
    <col min="31" max="31" width="4.25" style="59" customWidth="1"/>
    <col min="32" max="32" width="19.125" style="59" customWidth="1"/>
    <col min="33" max="33" width="38.375" style="8" customWidth="1"/>
    <col min="34" max="16384" width="11" style="8"/>
  </cols>
  <sheetData>
    <row r="1" spans="1:33" ht="20.25" x14ac:dyDescent="0.3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</row>
    <row r="2" spans="1:33" x14ac:dyDescent="0.2">
      <c r="A2" s="8" t="s">
        <v>50</v>
      </c>
      <c r="W2" s="10"/>
      <c r="X2" s="10"/>
      <c r="Y2" s="10"/>
      <c r="Z2" s="10"/>
      <c r="AA2" s="10"/>
      <c r="AB2" s="10"/>
    </row>
    <row r="3" spans="1:33" ht="20.25" x14ac:dyDescent="0.3">
      <c r="A3" s="133" t="s">
        <v>0</v>
      </c>
      <c r="B3" s="133"/>
      <c r="C3" s="133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s="80" customFormat="1" ht="20.25" x14ac:dyDescent="0.3">
      <c r="A4" s="134" t="s">
        <v>98</v>
      </c>
      <c r="B4" s="134"/>
      <c r="C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81"/>
      <c r="P4" s="81"/>
      <c r="Q4" s="81"/>
      <c r="U4" s="81"/>
      <c r="AE4" s="82"/>
      <c r="AF4" s="82"/>
    </row>
    <row r="5" spans="1:33" s="17" customFormat="1" ht="30" customHeight="1" thickBot="1" x14ac:dyDescent="0.25">
      <c r="A5" s="15" t="s">
        <v>11</v>
      </c>
      <c r="B5" s="16" t="s">
        <v>8</v>
      </c>
      <c r="C5" s="16" t="s">
        <v>9</v>
      </c>
      <c r="D5" s="16" t="s">
        <v>55</v>
      </c>
      <c r="E5" s="136" t="s">
        <v>100</v>
      </c>
      <c r="F5" s="142"/>
      <c r="G5" s="142"/>
      <c r="H5" s="142"/>
      <c r="I5" s="142"/>
      <c r="J5" s="142"/>
      <c r="K5" s="142"/>
      <c r="L5" s="142"/>
      <c r="M5" s="142"/>
      <c r="N5" s="137"/>
      <c r="O5" s="136" t="s">
        <v>2</v>
      </c>
      <c r="P5" s="137"/>
      <c r="Q5" s="109"/>
      <c r="R5" s="123"/>
      <c r="S5" s="129" t="s">
        <v>100</v>
      </c>
      <c r="T5" s="129"/>
      <c r="U5" s="129"/>
      <c r="V5" s="129"/>
      <c r="W5" s="129"/>
      <c r="X5" s="129"/>
      <c r="Y5" s="129"/>
      <c r="Z5" s="129"/>
      <c r="AA5" s="129"/>
      <c r="AB5" s="129"/>
      <c r="AC5" s="123"/>
      <c r="AD5" s="124" t="s">
        <v>8</v>
      </c>
      <c r="AE5" s="56"/>
      <c r="AF5" s="66" t="s">
        <v>8</v>
      </c>
      <c r="AG5" s="16" t="s">
        <v>13</v>
      </c>
    </row>
    <row r="6" spans="1:33" s="17" customFormat="1" ht="45.75" customHeight="1" thickBot="1" x14ac:dyDescent="0.25">
      <c r="A6" s="18" t="s">
        <v>12</v>
      </c>
      <c r="B6" s="18" t="s">
        <v>99</v>
      </c>
      <c r="C6" s="18" t="s">
        <v>1</v>
      </c>
      <c r="D6" s="20" t="s">
        <v>56</v>
      </c>
      <c r="E6" s="139" t="s">
        <v>51</v>
      </c>
      <c r="F6" s="140"/>
      <c r="G6" s="140"/>
      <c r="H6" s="140"/>
      <c r="I6" s="140"/>
      <c r="J6" s="140"/>
      <c r="K6" s="140"/>
      <c r="L6" s="140"/>
      <c r="M6" s="140"/>
      <c r="N6" s="141"/>
      <c r="O6" s="19" t="s">
        <v>5</v>
      </c>
      <c r="P6" s="19" t="s">
        <v>6</v>
      </c>
      <c r="Q6" s="58" t="s">
        <v>16</v>
      </c>
      <c r="R6" s="110"/>
      <c r="S6" s="130" t="s">
        <v>7</v>
      </c>
      <c r="T6" s="131"/>
      <c r="U6" s="131"/>
      <c r="V6" s="131"/>
      <c r="W6" s="131"/>
      <c r="X6" s="131"/>
      <c r="Y6" s="131"/>
      <c r="Z6" s="131"/>
      <c r="AA6" s="131"/>
      <c r="AB6" s="131"/>
      <c r="AC6" s="58"/>
      <c r="AD6" s="125" t="s">
        <v>97</v>
      </c>
      <c r="AE6" s="57" t="s">
        <v>61</v>
      </c>
      <c r="AF6" s="72" t="s">
        <v>102</v>
      </c>
      <c r="AG6" s="58" t="s">
        <v>3</v>
      </c>
    </row>
    <row r="7" spans="1:33" s="14" customFormat="1" ht="43.5" customHeight="1" x14ac:dyDescent="0.2">
      <c r="A7" s="117"/>
      <c r="B7" s="111"/>
      <c r="C7" s="113"/>
      <c r="D7" s="113"/>
      <c r="E7" s="148"/>
      <c r="F7" s="146" t="s">
        <v>57</v>
      </c>
      <c r="G7" s="147"/>
      <c r="H7" s="147"/>
      <c r="I7" s="147"/>
      <c r="J7" s="147"/>
      <c r="K7" s="150"/>
      <c r="L7" s="146" t="s">
        <v>46</v>
      </c>
      <c r="M7" s="147"/>
      <c r="N7" s="152"/>
      <c r="O7" s="115"/>
      <c r="P7" s="115"/>
      <c r="Q7" s="115"/>
      <c r="R7" s="155"/>
      <c r="S7" s="153" t="s">
        <v>60</v>
      </c>
      <c r="T7" s="144"/>
      <c r="U7" s="154"/>
      <c r="V7" s="155"/>
      <c r="W7" s="143" t="s">
        <v>71</v>
      </c>
      <c r="X7" s="144"/>
      <c r="Y7" s="144"/>
      <c r="Z7" s="144"/>
      <c r="AA7" s="144"/>
      <c r="AB7" s="145"/>
      <c r="AC7" s="155"/>
      <c r="AD7" s="113"/>
      <c r="AE7" s="126" t="s">
        <v>113</v>
      </c>
      <c r="AF7" s="67"/>
      <c r="AG7" s="117"/>
    </row>
    <row r="8" spans="1:33" s="14" customFormat="1" ht="226.5" customHeight="1" x14ac:dyDescent="0.2">
      <c r="A8" s="118"/>
      <c r="B8" s="112" t="s">
        <v>10</v>
      </c>
      <c r="C8" s="114"/>
      <c r="D8" s="114"/>
      <c r="E8" s="149"/>
      <c r="F8" s="49" t="s">
        <v>14</v>
      </c>
      <c r="G8" s="49" t="s">
        <v>15</v>
      </c>
      <c r="H8" s="49" t="s">
        <v>59</v>
      </c>
      <c r="I8" s="49" t="s">
        <v>104</v>
      </c>
      <c r="J8" s="49" t="s">
        <v>58</v>
      </c>
      <c r="K8" s="151"/>
      <c r="L8" s="49" t="s">
        <v>47</v>
      </c>
      <c r="M8" s="49" t="s">
        <v>48</v>
      </c>
      <c r="N8" s="50" t="s">
        <v>49</v>
      </c>
      <c r="O8" s="116" t="s">
        <v>112</v>
      </c>
      <c r="P8" s="116" t="s">
        <v>111</v>
      </c>
      <c r="Q8" s="116" t="s">
        <v>110</v>
      </c>
      <c r="R8" s="156"/>
      <c r="S8" s="120" t="s">
        <v>52</v>
      </c>
      <c r="T8" s="121" t="s">
        <v>53</v>
      </c>
      <c r="U8" s="122" t="s">
        <v>96</v>
      </c>
      <c r="V8" s="156"/>
      <c r="W8" s="119" t="s">
        <v>64</v>
      </c>
      <c r="X8" s="119" t="s">
        <v>63</v>
      </c>
      <c r="Y8" s="119" t="s">
        <v>65</v>
      </c>
      <c r="Z8" s="119" t="s">
        <v>66</v>
      </c>
      <c r="AA8" s="119" t="s">
        <v>68</v>
      </c>
      <c r="AB8" s="119" t="s">
        <v>76</v>
      </c>
      <c r="AC8" s="156"/>
      <c r="AD8" s="114"/>
      <c r="AE8" s="127"/>
      <c r="AF8" s="68"/>
      <c r="AG8" s="118"/>
    </row>
    <row r="9" spans="1:33" s="85" customFormat="1" ht="14.25" x14ac:dyDescent="0.2">
      <c r="A9" s="88" t="s">
        <v>101</v>
      </c>
      <c r="B9" s="83" t="s">
        <v>4</v>
      </c>
      <c r="C9" s="89"/>
      <c r="D9" s="90" t="s">
        <v>74</v>
      </c>
      <c r="E9" s="84"/>
      <c r="F9" s="91">
        <f>COUNTA(F12:F59)</f>
        <v>0</v>
      </c>
      <c r="G9" s="91">
        <f t="shared" ref="G9:N9" si="0">COUNTA(G12:G59)</f>
        <v>0</v>
      </c>
      <c r="H9" s="91">
        <f t="shared" si="0"/>
        <v>0</v>
      </c>
      <c r="I9" s="91">
        <f t="shared" si="0"/>
        <v>0</v>
      </c>
      <c r="J9" s="91">
        <f t="shared" si="0"/>
        <v>0</v>
      </c>
      <c r="K9" s="92"/>
      <c r="L9" s="91">
        <f>COUNTA(L12:L59)</f>
        <v>0</v>
      </c>
      <c r="M9" s="91">
        <f t="shared" si="0"/>
        <v>0</v>
      </c>
      <c r="N9" s="93">
        <f t="shared" si="0"/>
        <v>0</v>
      </c>
      <c r="O9" s="96"/>
      <c r="P9" s="97"/>
      <c r="Q9" s="98"/>
      <c r="R9" s="94"/>
      <c r="S9" s="95">
        <f>SUM(S12:S59)</f>
        <v>0</v>
      </c>
      <c r="T9" s="91">
        <f>SUM(T12:T59)</f>
        <v>0</v>
      </c>
      <c r="U9" s="91">
        <f>SUM(U12:U59)</f>
        <v>0</v>
      </c>
      <c r="V9" s="94"/>
      <c r="W9" s="91">
        <f t="shared" ref="W9:AA9" si="1">SUM(W12:W59)</f>
        <v>0</v>
      </c>
      <c r="X9" s="91">
        <f t="shared" si="1"/>
        <v>0</v>
      </c>
      <c r="Y9" s="91">
        <f t="shared" si="1"/>
        <v>0</v>
      </c>
      <c r="Z9" s="91">
        <f t="shared" si="1"/>
        <v>0</v>
      </c>
      <c r="AA9" s="91">
        <f t="shared" si="1"/>
        <v>0</v>
      </c>
      <c r="AB9" s="102"/>
      <c r="AC9" s="84"/>
      <c r="AD9" s="90"/>
      <c r="AE9" s="127"/>
      <c r="AF9" s="104"/>
      <c r="AG9" s="105"/>
    </row>
    <row r="10" spans="1:33" s="14" customFormat="1" x14ac:dyDescent="0.2">
      <c r="A10" s="21">
        <f>COUNTA(Tabelle1[Spalte1])</f>
        <v>0</v>
      </c>
      <c r="B10" s="21">
        <f>SUM(E12:N59)</f>
        <v>0</v>
      </c>
      <c r="C10" s="86"/>
      <c r="D10" s="87" t="s">
        <v>73</v>
      </c>
      <c r="E10" s="22"/>
      <c r="F10" s="63" t="e">
        <f>F9/SUM(F9:J9)</f>
        <v>#DIV/0!</v>
      </c>
      <c r="G10" s="63" t="e">
        <f>G9/SUM(F9:J9)</f>
        <v>#DIV/0!</v>
      </c>
      <c r="H10" s="63" t="e">
        <f>H9/SUM(F9:J9)</f>
        <v>#DIV/0!</v>
      </c>
      <c r="I10" s="63" t="e">
        <f>I9/SUM(E9:I9)</f>
        <v>#DIV/0!</v>
      </c>
      <c r="J10" s="63" t="e">
        <f>J9/SUM(F9:J9)</f>
        <v>#DIV/0!</v>
      </c>
      <c r="K10" s="22"/>
      <c r="L10" s="63" t="e">
        <f>L9/SUM(L9:N9)</f>
        <v>#DIV/0!</v>
      </c>
      <c r="M10" s="63" t="e">
        <f>M9/SUM(L9:N9)</f>
        <v>#DIV/0!</v>
      </c>
      <c r="N10" s="65" t="e">
        <f>N9/SUM(L9:N9)</f>
        <v>#DIV/0!</v>
      </c>
      <c r="O10" s="99"/>
      <c r="P10" s="100"/>
      <c r="Q10" s="101"/>
      <c r="R10" s="22"/>
      <c r="S10" s="64" t="e">
        <f>S9/SUM(S9:U9)</f>
        <v>#DIV/0!</v>
      </c>
      <c r="T10" s="63" t="e">
        <f>T9/SUM(S9:U9)</f>
        <v>#DIV/0!</v>
      </c>
      <c r="U10" s="63" t="e">
        <f>U9/SUM(S9:U9)</f>
        <v>#DIV/0!</v>
      </c>
      <c r="V10" s="22"/>
      <c r="W10" s="63" t="e">
        <f>W9/SUM(W9:AA9)</f>
        <v>#DIV/0!</v>
      </c>
      <c r="X10" s="63" t="e">
        <f>X9/SUM(W9:AA9)</f>
        <v>#DIV/0!</v>
      </c>
      <c r="Y10" s="63" t="e">
        <f>Y9/SUM(W9:AA9)</f>
        <v>#DIV/0!</v>
      </c>
      <c r="Z10" s="63" t="e">
        <f>Z9/SUM(W9:AA9)</f>
        <v>#DIV/0!</v>
      </c>
      <c r="AA10" s="63" t="e">
        <f>AA9/SUM(W9:AA9)</f>
        <v>#DIV/0!</v>
      </c>
      <c r="AB10" s="103"/>
      <c r="AC10" s="22"/>
      <c r="AD10" s="87"/>
      <c r="AE10" s="128"/>
      <c r="AF10" s="106"/>
      <c r="AG10" s="107"/>
    </row>
    <row r="11" spans="1:33" x14ac:dyDescent="0.2">
      <c r="A11" s="48" t="s">
        <v>17</v>
      </c>
      <c r="B11" s="30" t="s">
        <v>18</v>
      </c>
      <c r="C11" s="31" t="s">
        <v>19</v>
      </c>
      <c r="D11" s="39" t="s">
        <v>41</v>
      </c>
      <c r="E11" s="33" t="s">
        <v>20</v>
      </c>
      <c r="F11" s="32" t="s">
        <v>21</v>
      </c>
      <c r="G11" s="32" t="s">
        <v>22</v>
      </c>
      <c r="H11" s="32" t="s">
        <v>23</v>
      </c>
      <c r="I11" s="32" t="s">
        <v>103</v>
      </c>
      <c r="J11" s="32" t="s">
        <v>24</v>
      </c>
      <c r="K11" s="33" t="s">
        <v>25</v>
      </c>
      <c r="L11" s="32" t="s">
        <v>26</v>
      </c>
      <c r="M11" s="32" t="s">
        <v>27</v>
      </c>
      <c r="N11" s="51" t="s">
        <v>28</v>
      </c>
      <c r="O11" s="34" t="s">
        <v>29</v>
      </c>
      <c r="P11" s="35" t="s">
        <v>30</v>
      </c>
      <c r="Q11" s="36" t="s">
        <v>31</v>
      </c>
      <c r="R11" s="33" t="s">
        <v>34</v>
      </c>
      <c r="S11" s="37" t="s">
        <v>32</v>
      </c>
      <c r="T11" s="38" t="s">
        <v>33</v>
      </c>
      <c r="U11" s="78" t="s">
        <v>95</v>
      </c>
      <c r="V11" s="33" t="s">
        <v>75</v>
      </c>
      <c r="W11" s="38" t="s">
        <v>35</v>
      </c>
      <c r="X11" s="38" t="s">
        <v>36</v>
      </c>
      <c r="Y11" s="38" t="s">
        <v>37</v>
      </c>
      <c r="Z11" s="38" t="s">
        <v>67</v>
      </c>
      <c r="AA11" s="38" t="s">
        <v>38</v>
      </c>
      <c r="AB11" s="38" t="s">
        <v>39</v>
      </c>
      <c r="AC11" s="33" t="s">
        <v>40</v>
      </c>
      <c r="AD11" s="39" t="s">
        <v>54</v>
      </c>
      <c r="AE11" s="60" t="s">
        <v>42</v>
      </c>
      <c r="AF11" s="69" t="s">
        <v>43</v>
      </c>
      <c r="AG11" s="40" t="s">
        <v>44</v>
      </c>
    </row>
    <row r="12" spans="1:33" x14ac:dyDescent="0.2">
      <c r="A12" s="25"/>
      <c r="B12" s="1"/>
      <c r="C12" s="2"/>
      <c r="D12" s="7"/>
      <c r="E12" s="11"/>
      <c r="F12" s="3"/>
      <c r="G12" s="3"/>
      <c r="H12" s="3"/>
      <c r="I12" s="3"/>
      <c r="J12" s="3"/>
      <c r="K12" s="11"/>
      <c r="L12" s="3"/>
      <c r="M12" s="3"/>
      <c r="N12" s="52"/>
      <c r="O12" s="73"/>
      <c r="P12" s="74"/>
      <c r="Q12" s="108">
        <f>DAYS360(Tabelle1[[#This Row],[Spalte50]],Tabelle1[[#This Row],[Spalte51]])/30</f>
        <v>0</v>
      </c>
      <c r="R12" s="11"/>
      <c r="S12" s="4"/>
      <c r="T12" s="5"/>
      <c r="U12" s="79"/>
      <c r="V12" s="11"/>
      <c r="W12" s="5"/>
      <c r="X12" s="5"/>
      <c r="Y12" s="5"/>
      <c r="Z12" s="5"/>
      <c r="AA12" s="5"/>
      <c r="AB12" s="75"/>
      <c r="AC12" s="11"/>
      <c r="AD12" s="7"/>
      <c r="AE12" s="61"/>
      <c r="AF12" s="70"/>
      <c r="AG12" s="28"/>
    </row>
    <row r="13" spans="1:33" x14ac:dyDescent="0.2">
      <c r="A13" s="25"/>
      <c r="B13" s="1"/>
      <c r="C13" s="2"/>
      <c r="D13" s="7"/>
      <c r="E13" s="11"/>
      <c r="F13" s="3"/>
      <c r="G13" s="3"/>
      <c r="H13" s="3"/>
      <c r="I13" s="3"/>
      <c r="J13" s="3"/>
      <c r="K13" s="11"/>
      <c r="L13" s="3"/>
      <c r="M13" s="3"/>
      <c r="N13" s="52"/>
      <c r="O13" s="73"/>
      <c r="P13" s="74"/>
      <c r="Q13" s="108">
        <f>DAYS360(Tabelle1[[#This Row],[Spalte50]],Tabelle1[[#This Row],[Spalte51]])/30</f>
        <v>0</v>
      </c>
      <c r="R13" s="11"/>
      <c r="S13" s="4"/>
      <c r="T13" s="5"/>
      <c r="U13" s="79"/>
      <c r="V13" s="11"/>
      <c r="W13" s="5"/>
      <c r="X13" s="5"/>
      <c r="Y13" s="5"/>
      <c r="Z13" s="5"/>
      <c r="AA13" s="5"/>
      <c r="AB13" s="75"/>
      <c r="AC13" s="11"/>
      <c r="AD13" s="7"/>
      <c r="AE13" s="61"/>
      <c r="AF13" s="70"/>
      <c r="AG13" s="28"/>
    </row>
    <row r="14" spans="1:33" x14ac:dyDescent="0.2">
      <c r="A14" s="26"/>
      <c r="B14" s="1"/>
      <c r="C14" s="2"/>
      <c r="D14" s="7"/>
      <c r="E14" s="11"/>
      <c r="F14" s="3"/>
      <c r="G14" s="3"/>
      <c r="H14" s="3"/>
      <c r="I14" s="3"/>
      <c r="J14" s="3"/>
      <c r="K14" s="11"/>
      <c r="L14" s="3"/>
      <c r="M14" s="3"/>
      <c r="N14" s="52"/>
      <c r="O14" s="73"/>
      <c r="P14" s="74"/>
      <c r="Q14" s="108">
        <f>DAYS360(Tabelle1[[#This Row],[Spalte50]],Tabelle1[[#This Row],[Spalte51]])/30</f>
        <v>0</v>
      </c>
      <c r="R14" s="11"/>
      <c r="S14" s="4"/>
      <c r="T14" s="5"/>
      <c r="U14" s="79"/>
      <c r="V14" s="11"/>
      <c r="W14" s="5"/>
      <c r="X14" s="5"/>
      <c r="Y14" s="5"/>
      <c r="Z14" s="5"/>
      <c r="AA14" s="5"/>
      <c r="AB14" s="75"/>
      <c r="AC14" s="11"/>
      <c r="AD14" s="7"/>
      <c r="AE14" s="61"/>
      <c r="AF14" s="70"/>
      <c r="AG14" s="28"/>
    </row>
    <row r="15" spans="1:33" s="10" customFormat="1" x14ac:dyDescent="0.2">
      <c r="A15" s="26"/>
      <c r="B15" s="1"/>
      <c r="C15" s="2"/>
      <c r="D15" s="7"/>
      <c r="E15" s="11"/>
      <c r="F15" s="3"/>
      <c r="G15" s="3"/>
      <c r="H15" s="3"/>
      <c r="I15" s="3"/>
      <c r="J15" s="3"/>
      <c r="K15" s="11"/>
      <c r="L15" s="3"/>
      <c r="M15" s="3"/>
      <c r="N15" s="52"/>
      <c r="O15" s="73"/>
      <c r="P15" s="74"/>
      <c r="Q15" s="108">
        <f>DAYS360(Tabelle1[[#This Row],[Spalte50]],Tabelle1[[#This Row],[Spalte51]])/30</f>
        <v>0</v>
      </c>
      <c r="R15" s="11"/>
      <c r="S15" s="4"/>
      <c r="T15" s="5"/>
      <c r="U15" s="79"/>
      <c r="V15" s="11"/>
      <c r="W15" s="5"/>
      <c r="X15" s="5"/>
      <c r="Y15" s="5"/>
      <c r="Z15" s="5"/>
      <c r="AA15" s="5"/>
      <c r="AB15" s="75"/>
      <c r="AC15" s="11"/>
      <c r="AD15" s="7"/>
      <c r="AE15" s="61"/>
      <c r="AF15" s="70"/>
      <c r="AG15" s="28"/>
    </row>
    <row r="16" spans="1:33" x14ac:dyDescent="0.2">
      <c r="A16" s="27"/>
      <c r="B16" s="23"/>
      <c r="C16" s="24"/>
      <c r="D16" s="7"/>
      <c r="E16" s="11"/>
      <c r="F16" s="3"/>
      <c r="G16" s="3"/>
      <c r="H16" s="3"/>
      <c r="I16" s="3"/>
      <c r="J16" s="3"/>
      <c r="K16" s="11"/>
      <c r="L16" s="3"/>
      <c r="M16" s="3"/>
      <c r="N16" s="52"/>
      <c r="O16" s="73"/>
      <c r="P16" s="74"/>
      <c r="Q16" s="108">
        <f>DAYS360(Tabelle1[[#This Row],[Spalte50]],Tabelle1[[#This Row],[Spalte51]])/30</f>
        <v>0</v>
      </c>
      <c r="R16" s="11"/>
      <c r="S16" s="4"/>
      <c r="T16" s="5"/>
      <c r="U16" s="79"/>
      <c r="V16" s="11"/>
      <c r="W16" s="5"/>
      <c r="X16" s="5"/>
      <c r="Y16" s="5"/>
      <c r="Z16" s="5"/>
      <c r="AA16" s="5"/>
      <c r="AB16" s="75"/>
      <c r="AC16" s="11"/>
      <c r="AD16" s="7"/>
      <c r="AE16" s="61"/>
      <c r="AF16" s="70"/>
      <c r="AG16" s="29"/>
    </row>
    <row r="17" spans="1:33" x14ac:dyDescent="0.2">
      <c r="A17" s="26"/>
      <c r="B17" s="1"/>
      <c r="C17" s="2"/>
      <c r="D17" s="7"/>
      <c r="E17" s="11"/>
      <c r="F17" s="3"/>
      <c r="G17" s="3"/>
      <c r="H17" s="3"/>
      <c r="I17" s="3"/>
      <c r="J17" s="3"/>
      <c r="K17" s="11"/>
      <c r="L17" s="3"/>
      <c r="M17" s="3"/>
      <c r="N17" s="52"/>
      <c r="O17" s="73"/>
      <c r="P17" s="74"/>
      <c r="Q17" s="108">
        <f>DAYS360(Tabelle1[[#This Row],[Spalte50]],Tabelle1[[#This Row],[Spalte51]])/30</f>
        <v>0</v>
      </c>
      <c r="R17" s="11"/>
      <c r="S17" s="4"/>
      <c r="T17" s="5"/>
      <c r="U17" s="79"/>
      <c r="V17" s="11"/>
      <c r="W17" s="5"/>
      <c r="X17" s="5"/>
      <c r="Y17" s="5"/>
      <c r="Z17" s="5"/>
      <c r="AA17" s="5"/>
      <c r="AB17" s="75"/>
      <c r="AC17" s="11"/>
      <c r="AD17" s="7"/>
      <c r="AE17" s="61"/>
      <c r="AF17" s="70"/>
      <c r="AG17" s="28"/>
    </row>
    <row r="18" spans="1:33" x14ac:dyDescent="0.2">
      <c r="A18" s="26"/>
      <c r="B18" s="1"/>
      <c r="C18" s="2"/>
      <c r="D18" s="7"/>
      <c r="E18" s="11"/>
      <c r="F18" s="3"/>
      <c r="G18" s="3"/>
      <c r="H18" s="3"/>
      <c r="I18" s="3"/>
      <c r="J18" s="3"/>
      <c r="K18" s="11"/>
      <c r="L18" s="3"/>
      <c r="M18" s="3"/>
      <c r="N18" s="52"/>
      <c r="O18" s="73"/>
      <c r="P18" s="74"/>
      <c r="Q18" s="108">
        <f>DAYS360(Tabelle1[[#This Row],[Spalte50]],Tabelle1[[#This Row],[Spalte51]])/30</f>
        <v>0</v>
      </c>
      <c r="R18" s="11"/>
      <c r="S18" s="4"/>
      <c r="T18" s="5"/>
      <c r="U18" s="79"/>
      <c r="V18" s="11"/>
      <c r="W18" s="5"/>
      <c r="X18" s="5"/>
      <c r="Y18" s="5"/>
      <c r="Z18" s="5"/>
      <c r="AA18" s="5"/>
      <c r="AB18" s="75"/>
      <c r="AC18" s="11"/>
      <c r="AD18" s="7"/>
      <c r="AE18" s="61"/>
      <c r="AF18" s="70"/>
      <c r="AG18" s="28"/>
    </row>
    <row r="19" spans="1:33" x14ac:dyDescent="0.2">
      <c r="A19" s="26"/>
      <c r="B19" s="1"/>
      <c r="C19" s="2"/>
      <c r="D19" s="7"/>
      <c r="E19" s="11"/>
      <c r="F19" s="3"/>
      <c r="G19" s="3"/>
      <c r="H19" s="3"/>
      <c r="I19" s="3"/>
      <c r="J19" s="3"/>
      <c r="K19" s="11"/>
      <c r="L19" s="3"/>
      <c r="M19" s="3"/>
      <c r="N19" s="52"/>
      <c r="O19" s="73"/>
      <c r="P19" s="74"/>
      <c r="Q19" s="108">
        <f>DAYS360(Tabelle1[[#This Row],[Spalte50]],Tabelle1[[#This Row],[Spalte51]])/30</f>
        <v>0</v>
      </c>
      <c r="R19" s="11"/>
      <c r="S19" s="4"/>
      <c r="T19" s="5"/>
      <c r="U19" s="79"/>
      <c r="V19" s="11"/>
      <c r="W19" s="5"/>
      <c r="X19" s="5"/>
      <c r="Y19" s="5"/>
      <c r="Z19" s="5"/>
      <c r="AA19" s="5"/>
      <c r="AB19" s="75"/>
      <c r="AC19" s="11"/>
      <c r="AD19" s="7"/>
      <c r="AE19" s="61"/>
      <c r="AF19" s="70"/>
      <c r="AG19" s="28"/>
    </row>
    <row r="20" spans="1:33" x14ac:dyDescent="0.2">
      <c r="A20" s="26"/>
      <c r="B20" s="1"/>
      <c r="C20" s="2"/>
      <c r="D20" s="7"/>
      <c r="E20" s="11"/>
      <c r="F20" s="3"/>
      <c r="G20" s="3"/>
      <c r="H20" s="3"/>
      <c r="I20" s="3"/>
      <c r="J20" s="3"/>
      <c r="K20" s="11"/>
      <c r="L20" s="3"/>
      <c r="M20" s="3"/>
      <c r="N20" s="52"/>
      <c r="O20" s="73"/>
      <c r="P20" s="74"/>
      <c r="Q20" s="108">
        <f>DAYS360(Tabelle1[[#This Row],[Spalte50]],Tabelle1[[#This Row],[Spalte51]])/30</f>
        <v>0</v>
      </c>
      <c r="R20" s="11"/>
      <c r="S20" s="4"/>
      <c r="T20" s="5"/>
      <c r="U20" s="79"/>
      <c r="V20" s="11"/>
      <c r="W20" s="5"/>
      <c r="X20" s="5"/>
      <c r="Y20" s="5"/>
      <c r="Z20" s="5"/>
      <c r="AA20" s="5"/>
      <c r="AB20" s="75"/>
      <c r="AC20" s="11"/>
      <c r="AD20" s="7"/>
      <c r="AE20" s="61"/>
      <c r="AF20" s="70"/>
      <c r="AG20" s="28"/>
    </row>
    <row r="21" spans="1:33" x14ac:dyDescent="0.2">
      <c r="A21" s="26"/>
      <c r="B21" s="1"/>
      <c r="C21" s="2"/>
      <c r="D21" s="7"/>
      <c r="E21" s="11"/>
      <c r="F21" s="3"/>
      <c r="G21" s="3"/>
      <c r="H21" s="3"/>
      <c r="I21" s="3"/>
      <c r="J21" s="3"/>
      <c r="K21" s="11"/>
      <c r="L21" s="3"/>
      <c r="M21" s="3"/>
      <c r="N21" s="52"/>
      <c r="O21" s="73"/>
      <c r="P21" s="74"/>
      <c r="Q21" s="108">
        <f>DAYS360(Tabelle1[[#This Row],[Spalte50]],Tabelle1[[#This Row],[Spalte51]])/30</f>
        <v>0</v>
      </c>
      <c r="R21" s="11"/>
      <c r="S21" s="4"/>
      <c r="T21" s="5"/>
      <c r="U21" s="79"/>
      <c r="V21" s="11"/>
      <c r="W21" s="5"/>
      <c r="X21" s="5"/>
      <c r="Y21" s="5"/>
      <c r="Z21" s="5"/>
      <c r="AA21" s="5"/>
      <c r="AB21" s="75"/>
      <c r="AC21" s="11"/>
      <c r="AD21" s="7"/>
      <c r="AE21" s="61"/>
      <c r="AF21" s="70"/>
      <c r="AG21" s="28"/>
    </row>
    <row r="22" spans="1:33" x14ac:dyDescent="0.2">
      <c r="A22" s="26"/>
      <c r="B22" s="1"/>
      <c r="C22" s="2"/>
      <c r="D22" s="7"/>
      <c r="E22" s="11"/>
      <c r="F22" s="3"/>
      <c r="G22" s="3"/>
      <c r="H22" s="3"/>
      <c r="I22" s="3"/>
      <c r="J22" s="3"/>
      <c r="K22" s="11"/>
      <c r="L22" s="3"/>
      <c r="M22" s="3"/>
      <c r="N22" s="52"/>
      <c r="O22" s="73"/>
      <c r="P22" s="74"/>
      <c r="Q22" s="108">
        <f>DAYS360(Tabelle1[[#This Row],[Spalte50]],Tabelle1[[#This Row],[Spalte51]])/30</f>
        <v>0</v>
      </c>
      <c r="R22" s="11"/>
      <c r="S22" s="4"/>
      <c r="T22" s="5"/>
      <c r="U22" s="79"/>
      <c r="V22" s="11"/>
      <c r="W22" s="5"/>
      <c r="X22" s="5"/>
      <c r="Y22" s="5"/>
      <c r="Z22" s="5"/>
      <c r="AA22" s="5"/>
      <c r="AB22" s="75"/>
      <c r="AC22" s="11"/>
      <c r="AD22" s="7"/>
      <c r="AE22" s="61"/>
      <c r="AF22" s="70"/>
      <c r="AG22" s="28"/>
    </row>
    <row r="23" spans="1:33" x14ac:dyDescent="0.2">
      <c r="A23" s="26"/>
      <c r="B23" s="1"/>
      <c r="C23" s="2"/>
      <c r="D23" s="7"/>
      <c r="E23" s="11"/>
      <c r="F23" s="3"/>
      <c r="G23" s="3"/>
      <c r="H23" s="3"/>
      <c r="I23" s="3"/>
      <c r="J23" s="3"/>
      <c r="K23" s="11"/>
      <c r="L23" s="3"/>
      <c r="M23" s="3"/>
      <c r="N23" s="52"/>
      <c r="O23" s="73"/>
      <c r="P23" s="74"/>
      <c r="Q23" s="108">
        <f>DAYS360(Tabelle1[[#This Row],[Spalte50]],Tabelle1[[#This Row],[Spalte51]])/30</f>
        <v>0</v>
      </c>
      <c r="R23" s="11"/>
      <c r="S23" s="4"/>
      <c r="T23" s="5"/>
      <c r="U23" s="79"/>
      <c r="V23" s="11"/>
      <c r="W23" s="5"/>
      <c r="X23" s="5"/>
      <c r="Y23" s="5"/>
      <c r="Z23" s="5"/>
      <c r="AA23" s="5"/>
      <c r="AB23" s="75"/>
      <c r="AC23" s="11"/>
      <c r="AD23" s="7"/>
      <c r="AE23" s="61"/>
      <c r="AF23" s="70"/>
      <c r="AG23" s="28"/>
    </row>
    <row r="24" spans="1:33" x14ac:dyDescent="0.2">
      <c r="A24" s="26"/>
      <c r="B24" s="1"/>
      <c r="C24" s="2"/>
      <c r="D24" s="7"/>
      <c r="E24" s="11"/>
      <c r="F24" s="3"/>
      <c r="G24" s="3"/>
      <c r="H24" s="3"/>
      <c r="I24" s="3"/>
      <c r="J24" s="3"/>
      <c r="K24" s="11"/>
      <c r="L24" s="3"/>
      <c r="M24" s="3"/>
      <c r="N24" s="52"/>
      <c r="O24" s="73"/>
      <c r="P24" s="74"/>
      <c r="Q24" s="108">
        <f>DAYS360(Tabelle1[[#This Row],[Spalte50]],Tabelle1[[#This Row],[Spalte51]])/30</f>
        <v>0</v>
      </c>
      <c r="R24" s="11"/>
      <c r="S24" s="4"/>
      <c r="T24" s="5"/>
      <c r="U24" s="79"/>
      <c r="V24" s="11"/>
      <c r="W24" s="5"/>
      <c r="X24" s="5"/>
      <c r="Y24" s="5"/>
      <c r="Z24" s="5"/>
      <c r="AA24" s="5"/>
      <c r="AB24" s="75"/>
      <c r="AC24" s="11"/>
      <c r="AD24" s="7"/>
      <c r="AE24" s="61"/>
      <c r="AF24" s="70"/>
      <c r="AG24" s="28"/>
    </row>
    <row r="25" spans="1:33" x14ac:dyDescent="0.2">
      <c r="A25" s="26"/>
      <c r="B25" s="1"/>
      <c r="C25" s="2"/>
      <c r="D25" s="7"/>
      <c r="E25" s="11"/>
      <c r="F25" s="3"/>
      <c r="G25" s="3"/>
      <c r="H25" s="3"/>
      <c r="I25" s="3"/>
      <c r="J25" s="3"/>
      <c r="K25" s="11"/>
      <c r="L25" s="3"/>
      <c r="M25" s="3"/>
      <c r="N25" s="52"/>
      <c r="O25" s="73"/>
      <c r="P25" s="74"/>
      <c r="Q25" s="108">
        <f>DAYS360(Tabelle1[[#This Row],[Spalte50]],Tabelle1[[#This Row],[Spalte51]])/30</f>
        <v>0</v>
      </c>
      <c r="R25" s="11"/>
      <c r="S25" s="4"/>
      <c r="T25" s="5"/>
      <c r="U25" s="79"/>
      <c r="V25" s="11"/>
      <c r="W25" s="5"/>
      <c r="X25" s="5"/>
      <c r="Y25" s="5"/>
      <c r="Z25" s="5"/>
      <c r="AA25" s="5"/>
      <c r="AB25" s="75"/>
      <c r="AC25" s="11"/>
      <c r="AD25" s="7"/>
      <c r="AE25" s="61"/>
      <c r="AF25" s="70"/>
      <c r="AG25" s="28"/>
    </row>
    <row r="26" spans="1:33" x14ac:dyDescent="0.2">
      <c r="A26" s="26"/>
      <c r="B26" s="1"/>
      <c r="C26" s="2"/>
      <c r="D26" s="7"/>
      <c r="E26" s="11"/>
      <c r="F26" s="3"/>
      <c r="G26" s="3"/>
      <c r="H26" s="3"/>
      <c r="I26" s="3"/>
      <c r="J26" s="3"/>
      <c r="K26" s="11"/>
      <c r="L26" s="3"/>
      <c r="M26" s="3"/>
      <c r="N26" s="52"/>
      <c r="O26" s="73"/>
      <c r="P26" s="74"/>
      <c r="Q26" s="108">
        <f>DAYS360(Tabelle1[[#This Row],[Spalte50]],Tabelle1[[#This Row],[Spalte51]])/30</f>
        <v>0</v>
      </c>
      <c r="R26" s="11"/>
      <c r="S26" s="4"/>
      <c r="T26" s="5"/>
      <c r="U26" s="79"/>
      <c r="V26" s="11"/>
      <c r="W26" s="5"/>
      <c r="X26" s="5"/>
      <c r="Y26" s="5"/>
      <c r="Z26" s="5"/>
      <c r="AA26" s="5"/>
      <c r="AB26" s="75"/>
      <c r="AC26" s="11"/>
      <c r="AD26" s="7"/>
      <c r="AE26" s="61"/>
      <c r="AF26" s="70"/>
      <c r="AG26" s="28"/>
    </row>
    <row r="27" spans="1:33" x14ac:dyDescent="0.2">
      <c r="A27" s="26"/>
      <c r="B27" s="1"/>
      <c r="C27" s="2"/>
      <c r="D27" s="7"/>
      <c r="E27" s="11"/>
      <c r="F27" s="3"/>
      <c r="G27" s="3"/>
      <c r="H27" s="3"/>
      <c r="I27" s="3"/>
      <c r="J27" s="3"/>
      <c r="K27" s="11"/>
      <c r="L27" s="3"/>
      <c r="M27" s="3"/>
      <c r="N27" s="52"/>
      <c r="O27" s="73"/>
      <c r="P27" s="74"/>
      <c r="Q27" s="108">
        <f>DAYS360(Tabelle1[[#This Row],[Spalte50]],Tabelle1[[#This Row],[Spalte51]])/30</f>
        <v>0</v>
      </c>
      <c r="R27" s="11"/>
      <c r="S27" s="4"/>
      <c r="T27" s="5"/>
      <c r="U27" s="79"/>
      <c r="V27" s="11"/>
      <c r="W27" s="5"/>
      <c r="X27" s="5"/>
      <c r="Y27" s="5"/>
      <c r="Z27" s="5"/>
      <c r="AA27" s="5"/>
      <c r="AB27" s="75"/>
      <c r="AC27" s="11"/>
      <c r="AD27" s="7"/>
      <c r="AE27" s="61"/>
      <c r="AF27" s="70"/>
      <c r="AG27" s="28"/>
    </row>
    <row r="28" spans="1:33" x14ac:dyDescent="0.2">
      <c r="A28" s="26"/>
      <c r="B28" s="1"/>
      <c r="C28" s="2"/>
      <c r="D28" s="7"/>
      <c r="E28" s="11"/>
      <c r="F28" s="3"/>
      <c r="G28" s="3"/>
      <c r="H28" s="3"/>
      <c r="I28" s="3"/>
      <c r="J28" s="3"/>
      <c r="K28" s="11"/>
      <c r="L28" s="3"/>
      <c r="M28" s="3"/>
      <c r="N28" s="52"/>
      <c r="O28" s="73"/>
      <c r="P28" s="74"/>
      <c r="Q28" s="108">
        <f>DAYS360(Tabelle1[[#This Row],[Spalte50]],Tabelle1[[#This Row],[Spalte51]])/30</f>
        <v>0</v>
      </c>
      <c r="R28" s="11"/>
      <c r="S28" s="4"/>
      <c r="T28" s="5"/>
      <c r="U28" s="79"/>
      <c r="V28" s="11"/>
      <c r="W28" s="5"/>
      <c r="X28" s="5"/>
      <c r="Y28" s="5"/>
      <c r="Z28" s="5"/>
      <c r="AA28" s="5"/>
      <c r="AB28" s="75"/>
      <c r="AC28" s="11"/>
      <c r="AD28" s="7"/>
      <c r="AE28" s="61"/>
      <c r="AF28" s="70"/>
      <c r="AG28" s="28"/>
    </row>
    <row r="29" spans="1:33" x14ac:dyDescent="0.2">
      <c r="A29" s="26"/>
      <c r="B29" s="1"/>
      <c r="C29" s="2"/>
      <c r="D29" s="7"/>
      <c r="E29" s="11"/>
      <c r="F29" s="3"/>
      <c r="G29" s="3"/>
      <c r="H29" s="3"/>
      <c r="I29" s="3"/>
      <c r="J29" s="3"/>
      <c r="K29" s="11"/>
      <c r="L29" s="3"/>
      <c r="M29" s="3"/>
      <c r="N29" s="52"/>
      <c r="O29" s="73"/>
      <c r="P29" s="74"/>
      <c r="Q29" s="108">
        <f>DAYS360(Tabelle1[[#This Row],[Spalte50]],Tabelle1[[#This Row],[Spalte51]])/30</f>
        <v>0</v>
      </c>
      <c r="R29" s="11"/>
      <c r="S29" s="4"/>
      <c r="T29" s="5"/>
      <c r="U29" s="79"/>
      <c r="V29" s="11"/>
      <c r="W29" s="5"/>
      <c r="X29" s="5"/>
      <c r="Y29" s="5"/>
      <c r="Z29" s="5"/>
      <c r="AA29" s="5"/>
      <c r="AB29" s="75"/>
      <c r="AC29" s="11"/>
      <c r="AD29" s="7"/>
      <c r="AE29" s="61"/>
      <c r="AF29" s="70"/>
      <c r="AG29" s="28"/>
    </row>
    <row r="30" spans="1:33" x14ac:dyDescent="0.2">
      <c r="A30" s="26"/>
      <c r="B30" s="1"/>
      <c r="C30" s="2"/>
      <c r="D30" s="7"/>
      <c r="E30" s="11"/>
      <c r="F30" s="3"/>
      <c r="G30" s="3"/>
      <c r="H30" s="3"/>
      <c r="I30" s="3"/>
      <c r="J30" s="3"/>
      <c r="K30" s="11"/>
      <c r="L30" s="3"/>
      <c r="M30" s="3"/>
      <c r="N30" s="52"/>
      <c r="O30" s="73"/>
      <c r="P30" s="74"/>
      <c r="Q30" s="108">
        <f>DAYS360(Tabelle1[[#This Row],[Spalte50]],Tabelle1[[#This Row],[Spalte51]])/30</f>
        <v>0</v>
      </c>
      <c r="R30" s="11"/>
      <c r="S30" s="4"/>
      <c r="T30" s="5"/>
      <c r="U30" s="79"/>
      <c r="V30" s="11"/>
      <c r="W30" s="5"/>
      <c r="X30" s="5"/>
      <c r="Y30" s="5"/>
      <c r="Z30" s="5"/>
      <c r="AA30" s="5"/>
      <c r="AB30" s="75"/>
      <c r="AC30" s="11"/>
      <c r="AD30" s="7"/>
      <c r="AE30" s="61"/>
      <c r="AF30" s="70"/>
      <c r="AG30" s="28"/>
    </row>
    <row r="31" spans="1:33" x14ac:dyDescent="0.2">
      <c r="A31" s="26"/>
      <c r="B31" s="1"/>
      <c r="C31" s="2"/>
      <c r="D31" s="7"/>
      <c r="E31" s="11"/>
      <c r="F31" s="3"/>
      <c r="G31" s="3"/>
      <c r="H31" s="3"/>
      <c r="I31" s="3"/>
      <c r="J31" s="3"/>
      <c r="K31" s="11"/>
      <c r="L31" s="3"/>
      <c r="M31" s="3"/>
      <c r="N31" s="52"/>
      <c r="O31" s="73"/>
      <c r="P31" s="74"/>
      <c r="Q31" s="108">
        <f>DAYS360(Tabelle1[[#This Row],[Spalte50]],Tabelle1[[#This Row],[Spalte51]])/30</f>
        <v>0</v>
      </c>
      <c r="R31" s="11"/>
      <c r="S31" s="4"/>
      <c r="T31" s="5"/>
      <c r="U31" s="79"/>
      <c r="V31" s="11"/>
      <c r="W31" s="5"/>
      <c r="X31" s="5"/>
      <c r="Y31" s="5"/>
      <c r="Z31" s="5"/>
      <c r="AA31" s="5"/>
      <c r="AB31" s="75"/>
      <c r="AC31" s="11"/>
      <c r="AD31" s="7"/>
      <c r="AE31" s="61"/>
      <c r="AF31" s="70"/>
      <c r="AG31" s="28"/>
    </row>
    <row r="32" spans="1:33" x14ac:dyDescent="0.2">
      <c r="A32" s="26"/>
      <c r="B32" s="1"/>
      <c r="C32" s="2"/>
      <c r="D32" s="7"/>
      <c r="E32" s="11"/>
      <c r="F32" s="3"/>
      <c r="G32" s="3"/>
      <c r="H32" s="3"/>
      <c r="I32" s="3"/>
      <c r="J32" s="3"/>
      <c r="K32" s="11"/>
      <c r="L32" s="3"/>
      <c r="M32" s="3"/>
      <c r="N32" s="52"/>
      <c r="O32" s="73"/>
      <c r="P32" s="74"/>
      <c r="Q32" s="108">
        <f>DAYS360(Tabelle1[[#This Row],[Spalte50]],Tabelle1[[#This Row],[Spalte51]])/30</f>
        <v>0</v>
      </c>
      <c r="R32" s="11"/>
      <c r="S32" s="4"/>
      <c r="T32" s="5"/>
      <c r="U32" s="79"/>
      <c r="V32" s="11"/>
      <c r="W32" s="5"/>
      <c r="X32" s="5"/>
      <c r="Y32" s="5"/>
      <c r="Z32" s="5"/>
      <c r="AA32" s="5"/>
      <c r="AB32" s="75"/>
      <c r="AC32" s="11"/>
      <c r="AD32" s="7"/>
      <c r="AE32" s="61"/>
      <c r="AF32" s="70"/>
      <c r="AG32" s="28"/>
    </row>
    <row r="33" spans="1:33" x14ac:dyDescent="0.2">
      <c r="A33" s="26"/>
      <c r="B33" s="1"/>
      <c r="C33" s="2"/>
      <c r="D33" s="7"/>
      <c r="E33" s="11"/>
      <c r="F33" s="3"/>
      <c r="G33" s="3"/>
      <c r="H33" s="3"/>
      <c r="I33" s="3"/>
      <c r="J33" s="3"/>
      <c r="K33" s="11"/>
      <c r="L33" s="3"/>
      <c r="M33" s="3"/>
      <c r="N33" s="52"/>
      <c r="O33" s="73"/>
      <c r="P33" s="74"/>
      <c r="Q33" s="108">
        <f>DAYS360(Tabelle1[[#This Row],[Spalte50]],Tabelle1[[#This Row],[Spalte51]])/30</f>
        <v>0</v>
      </c>
      <c r="R33" s="11"/>
      <c r="S33" s="4"/>
      <c r="T33" s="5"/>
      <c r="U33" s="79"/>
      <c r="V33" s="11"/>
      <c r="W33" s="5"/>
      <c r="X33" s="5"/>
      <c r="Y33" s="5"/>
      <c r="Z33" s="5"/>
      <c r="AA33" s="5"/>
      <c r="AB33" s="75"/>
      <c r="AC33" s="11"/>
      <c r="AD33" s="7"/>
      <c r="AE33" s="61"/>
      <c r="AF33" s="70"/>
      <c r="AG33" s="28"/>
    </row>
    <row r="34" spans="1:33" x14ac:dyDescent="0.2">
      <c r="A34" s="26"/>
      <c r="B34" s="1"/>
      <c r="C34" s="2"/>
      <c r="D34" s="7"/>
      <c r="E34" s="11"/>
      <c r="F34" s="3"/>
      <c r="G34" s="3"/>
      <c r="H34" s="3"/>
      <c r="I34" s="3"/>
      <c r="J34" s="3"/>
      <c r="K34" s="11"/>
      <c r="L34" s="3"/>
      <c r="M34" s="3"/>
      <c r="N34" s="52"/>
      <c r="O34" s="73"/>
      <c r="P34" s="74"/>
      <c r="Q34" s="108">
        <f>DAYS360(Tabelle1[[#This Row],[Spalte50]],Tabelle1[[#This Row],[Spalte51]])/30</f>
        <v>0</v>
      </c>
      <c r="R34" s="11"/>
      <c r="S34" s="4"/>
      <c r="T34" s="5"/>
      <c r="U34" s="79"/>
      <c r="V34" s="11"/>
      <c r="W34" s="5"/>
      <c r="X34" s="5"/>
      <c r="Y34" s="5"/>
      <c r="Z34" s="5"/>
      <c r="AA34" s="5"/>
      <c r="AB34" s="75"/>
      <c r="AC34" s="11"/>
      <c r="AD34" s="7"/>
      <c r="AE34" s="61"/>
      <c r="AF34" s="70"/>
      <c r="AG34" s="28"/>
    </row>
    <row r="35" spans="1:33" x14ac:dyDescent="0.2">
      <c r="A35" s="26"/>
      <c r="B35" s="1"/>
      <c r="C35" s="2"/>
      <c r="D35" s="7"/>
      <c r="E35" s="11"/>
      <c r="F35" s="3"/>
      <c r="G35" s="3"/>
      <c r="H35" s="3"/>
      <c r="I35" s="3"/>
      <c r="J35" s="3"/>
      <c r="K35" s="11"/>
      <c r="L35" s="3"/>
      <c r="M35" s="3"/>
      <c r="N35" s="52"/>
      <c r="O35" s="73"/>
      <c r="P35" s="74"/>
      <c r="Q35" s="108">
        <f>DAYS360(Tabelle1[[#This Row],[Spalte50]],Tabelle1[[#This Row],[Spalte51]])/30</f>
        <v>0</v>
      </c>
      <c r="R35" s="11"/>
      <c r="S35" s="4"/>
      <c r="T35" s="5"/>
      <c r="U35" s="79"/>
      <c r="V35" s="11"/>
      <c r="W35" s="5"/>
      <c r="X35" s="5"/>
      <c r="Y35" s="5"/>
      <c r="Z35" s="5"/>
      <c r="AA35" s="5"/>
      <c r="AB35" s="75"/>
      <c r="AC35" s="11"/>
      <c r="AD35" s="7"/>
      <c r="AE35" s="61"/>
      <c r="AF35" s="70"/>
      <c r="AG35" s="28"/>
    </row>
    <row r="36" spans="1:33" x14ac:dyDescent="0.2">
      <c r="A36" s="26"/>
      <c r="B36" s="1"/>
      <c r="C36" s="2"/>
      <c r="D36" s="7"/>
      <c r="E36" s="11"/>
      <c r="F36" s="3"/>
      <c r="G36" s="3"/>
      <c r="H36" s="3"/>
      <c r="I36" s="3"/>
      <c r="J36" s="3"/>
      <c r="K36" s="11"/>
      <c r="L36" s="3"/>
      <c r="M36" s="3"/>
      <c r="N36" s="52"/>
      <c r="O36" s="73"/>
      <c r="P36" s="74"/>
      <c r="Q36" s="108">
        <f>DAYS360(Tabelle1[[#This Row],[Spalte50]],Tabelle1[[#This Row],[Spalte51]])/30</f>
        <v>0</v>
      </c>
      <c r="R36" s="11"/>
      <c r="S36" s="4"/>
      <c r="T36" s="5"/>
      <c r="U36" s="79"/>
      <c r="V36" s="11"/>
      <c r="W36" s="5"/>
      <c r="X36" s="5"/>
      <c r="Y36" s="5"/>
      <c r="Z36" s="5"/>
      <c r="AA36" s="5"/>
      <c r="AB36" s="75"/>
      <c r="AC36" s="11"/>
      <c r="AD36" s="7"/>
      <c r="AE36" s="61"/>
      <c r="AF36" s="70"/>
      <c r="AG36" s="28"/>
    </row>
    <row r="37" spans="1:33" x14ac:dyDescent="0.2">
      <c r="A37" s="26"/>
      <c r="B37" s="1"/>
      <c r="C37" s="2"/>
      <c r="D37" s="7"/>
      <c r="E37" s="11"/>
      <c r="F37" s="3"/>
      <c r="G37" s="3"/>
      <c r="H37" s="3"/>
      <c r="I37" s="3"/>
      <c r="J37" s="3"/>
      <c r="K37" s="11"/>
      <c r="L37" s="3"/>
      <c r="M37" s="3"/>
      <c r="N37" s="52"/>
      <c r="O37" s="73"/>
      <c r="P37" s="74"/>
      <c r="Q37" s="108">
        <f>DAYS360(Tabelle1[[#This Row],[Spalte50]],Tabelle1[[#This Row],[Spalte51]])/30</f>
        <v>0</v>
      </c>
      <c r="R37" s="11"/>
      <c r="S37" s="4"/>
      <c r="T37" s="5"/>
      <c r="U37" s="79"/>
      <c r="V37" s="11"/>
      <c r="W37" s="5"/>
      <c r="X37" s="5"/>
      <c r="Y37" s="5"/>
      <c r="Z37" s="5"/>
      <c r="AA37" s="5"/>
      <c r="AB37" s="75"/>
      <c r="AC37" s="11"/>
      <c r="AD37" s="7"/>
      <c r="AE37" s="61"/>
      <c r="AF37" s="70"/>
      <c r="AG37" s="28"/>
    </row>
    <row r="38" spans="1:33" x14ac:dyDescent="0.2">
      <c r="A38" s="26"/>
      <c r="B38" s="1"/>
      <c r="C38" s="2"/>
      <c r="D38" s="7"/>
      <c r="E38" s="11"/>
      <c r="F38" s="3"/>
      <c r="G38" s="3"/>
      <c r="H38" s="3"/>
      <c r="I38" s="3"/>
      <c r="J38" s="3"/>
      <c r="K38" s="11"/>
      <c r="L38" s="3"/>
      <c r="M38" s="3"/>
      <c r="N38" s="52"/>
      <c r="O38" s="73"/>
      <c r="P38" s="74"/>
      <c r="Q38" s="108">
        <f>DAYS360(Tabelle1[[#This Row],[Spalte50]],Tabelle1[[#This Row],[Spalte51]])/30</f>
        <v>0</v>
      </c>
      <c r="R38" s="11"/>
      <c r="S38" s="4"/>
      <c r="T38" s="5"/>
      <c r="U38" s="79"/>
      <c r="V38" s="11"/>
      <c r="W38" s="5"/>
      <c r="X38" s="5"/>
      <c r="Y38" s="5"/>
      <c r="Z38" s="5"/>
      <c r="AA38" s="5"/>
      <c r="AB38" s="75"/>
      <c r="AC38" s="11"/>
      <c r="AD38" s="7"/>
      <c r="AE38" s="61"/>
      <c r="AF38" s="70"/>
      <c r="AG38" s="28"/>
    </row>
    <row r="39" spans="1:33" x14ac:dyDescent="0.2">
      <c r="A39" s="26"/>
      <c r="B39" s="1"/>
      <c r="C39" s="2"/>
      <c r="D39" s="7"/>
      <c r="E39" s="11"/>
      <c r="F39" s="3"/>
      <c r="G39" s="3"/>
      <c r="H39" s="3"/>
      <c r="I39" s="3"/>
      <c r="J39" s="3"/>
      <c r="K39" s="11"/>
      <c r="L39" s="3"/>
      <c r="M39" s="3"/>
      <c r="N39" s="52"/>
      <c r="O39" s="73"/>
      <c r="P39" s="74"/>
      <c r="Q39" s="108">
        <f>DAYS360(Tabelle1[[#This Row],[Spalte50]],Tabelle1[[#This Row],[Spalte51]])/30</f>
        <v>0</v>
      </c>
      <c r="R39" s="11"/>
      <c r="S39" s="4"/>
      <c r="T39" s="5"/>
      <c r="U39" s="79"/>
      <c r="V39" s="11"/>
      <c r="W39" s="5"/>
      <c r="X39" s="5"/>
      <c r="Y39" s="5"/>
      <c r="Z39" s="5"/>
      <c r="AA39" s="5"/>
      <c r="AB39" s="75"/>
      <c r="AC39" s="11"/>
      <c r="AD39" s="7"/>
      <c r="AE39" s="61"/>
      <c r="AF39" s="70"/>
      <c r="AG39" s="28"/>
    </row>
    <row r="40" spans="1:33" x14ac:dyDescent="0.2">
      <c r="A40" s="26"/>
      <c r="B40" s="1"/>
      <c r="C40" s="2"/>
      <c r="D40" s="7"/>
      <c r="E40" s="11"/>
      <c r="F40" s="3"/>
      <c r="G40" s="3"/>
      <c r="H40" s="3"/>
      <c r="I40" s="3"/>
      <c r="J40" s="3"/>
      <c r="K40" s="11"/>
      <c r="L40" s="3"/>
      <c r="M40" s="3"/>
      <c r="N40" s="52"/>
      <c r="O40" s="73"/>
      <c r="P40" s="74"/>
      <c r="Q40" s="108">
        <f>DAYS360(Tabelle1[[#This Row],[Spalte50]],Tabelle1[[#This Row],[Spalte51]])/30</f>
        <v>0</v>
      </c>
      <c r="R40" s="11"/>
      <c r="S40" s="4"/>
      <c r="T40" s="5"/>
      <c r="U40" s="79"/>
      <c r="V40" s="11"/>
      <c r="W40" s="5"/>
      <c r="X40" s="5"/>
      <c r="Y40" s="5"/>
      <c r="Z40" s="5"/>
      <c r="AA40" s="5"/>
      <c r="AB40" s="75"/>
      <c r="AC40" s="11"/>
      <c r="AD40" s="7"/>
      <c r="AE40" s="61"/>
      <c r="AF40" s="70"/>
      <c r="AG40" s="28"/>
    </row>
    <row r="41" spans="1:33" x14ac:dyDescent="0.2">
      <c r="A41" s="26"/>
      <c r="B41" s="1"/>
      <c r="C41" s="2"/>
      <c r="D41" s="7"/>
      <c r="E41" s="11"/>
      <c r="F41" s="3"/>
      <c r="G41" s="3"/>
      <c r="H41" s="3"/>
      <c r="I41" s="3"/>
      <c r="J41" s="3"/>
      <c r="K41" s="11"/>
      <c r="L41" s="3"/>
      <c r="M41" s="3"/>
      <c r="N41" s="52"/>
      <c r="O41" s="73"/>
      <c r="P41" s="74"/>
      <c r="Q41" s="108">
        <f>DAYS360(Tabelle1[[#This Row],[Spalte50]],Tabelle1[[#This Row],[Spalte51]])/30</f>
        <v>0</v>
      </c>
      <c r="R41" s="11"/>
      <c r="S41" s="4"/>
      <c r="T41" s="5"/>
      <c r="U41" s="79"/>
      <c r="V41" s="11"/>
      <c r="W41" s="5"/>
      <c r="X41" s="5"/>
      <c r="Y41" s="5"/>
      <c r="Z41" s="5"/>
      <c r="AA41" s="5"/>
      <c r="AB41" s="75"/>
      <c r="AC41" s="11"/>
      <c r="AD41" s="7"/>
      <c r="AE41" s="61"/>
      <c r="AF41" s="70"/>
      <c r="AG41" s="28"/>
    </row>
    <row r="42" spans="1:33" x14ac:dyDescent="0.2">
      <c r="A42" s="26"/>
      <c r="B42" s="1"/>
      <c r="C42" s="2"/>
      <c r="D42" s="7"/>
      <c r="E42" s="11"/>
      <c r="F42" s="3"/>
      <c r="G42" s="3"/>
      <c r="H42" s="3"/>
      <c r="I42" s="3"/>
      <c r="J42" s="3"/>
      <c r="K42" s="11"/>
      <c r="L42" s="3"/>
      <c r="M42" s="3"/>
      <c r="N42" s="52"/>
      <c r="O42" s="73"/>
      <c r="P42" s="74"/>
      <c r="Q42" s="108">
        <f>DAYS360(Tabelle1[[#This Row],[Spalte50]],Tabelle1[[#This Row],[Spalte51]])/30</f>
        <v>0</v>
      </c>
      <c r="R42" s="11"/>
      <c r="S42" s="4"/>
      <c r="T42" s="5"/>
      <c r="U42" s="79"/>
      <c r="V42" s="11"/>
      <c r="W42" s="5"/>
      <c r="X42" s="5"/>
      <c r="Y42" s="5"/>
      <c r="Z42" s="5"/>
      <c r="AA42" s="5"/>
      <c r="AB42" s="75"/>
      <c r="AC42" s="11"/>
      <c r="AD42" s="7"/>
      <c r="AE42" s="61"/>
      <c r="AF42" s="70"/>
      <c r="AG42" s="28"/>
    </row>
    <row r="43" spans="1:33" x14ac:dyDescent="0.2">
      <c r="A43" s="26"/>
      <c r="B43" s="1"/>
      <c r="C43" s="2"/>
      <c r="D43" s="7"/>
      <c r="E43" s="11"/>
      <c r="F43" s="3"/>
      <c r="G43" s="3"/>
      <c r="H43" s="3"/>
      <c r="I43" s="3"/>
      <c r="J43" s="3"/>
      <c r="K43" s="11"/>
      <c r="L43" s="3"/>
      <c r="M43" s="3"/>
      <c r="N43" s="52"/>
      <c r="O43" s="73"/>
      <c r="P43" s="74"/>
      <c r="Q43" s="108">
        <f>DAYS360(Tabelle1[[#This Row],[Spalte50]],Tabelle1[[#This Row],[Spalte51]])/30</f>
        <v>0</v>
      </c>
      <c r="R43" s="11"/>
      <c r="S43" s="4"/>
      <c r="T43" s="5"/>
      <c r="U43" s="79"/>
      <c r="V43" s="11"/>
      <c r="W43" s="5"/>
      <c r="X43" s="5"/>
      <c r="Y43" s="5"/>
      <c r="Z43" s="5"/>
      <c r="AA43" s="5"/>
      <c r="AB43" s="75"/>
      <c r="AC43" s="11"/>
      <c r="AD43" s="7"/>
      <c r="AE43" s="61"/>
      <c r="AF43" s="70"/>
      <c r="AG43" s="28"/>
    </row>
    <row r="44" spans="1:33" x14ac:dyDescent="0.2">
      <c r="A44" s="26"/>
      <c r="B44" s="1"/>
      <c r="C44" s="2"/>
      <c r="D44" s="7"/>
      <c r="E44" s="11"/>
      <c r="F44" s="3"/>
      <c r="G44" s="3"/>
      <c r="H44" s="3"/>
      <c r="I44" s="3"/>
      <c r="J44" s="3"/>
      <c r="K44" s="11"/>
      <c r="L44" s="3"/>
      <c r="M44" s="3"/>
      <c r="N44" s="52"/>
      <c r="O44" s="73"/>
      <c r="P44" s="74"/>
      <c r="Q44" s="108">
        <f>DAYS360(Tabelle1[[#This Row],[Spalte50]],Tabelle1[[#This Row],[Spalte51]])/30</f>
        <v>0</v>
      </c>
      <c r="R44" s="11"/>
      <c r="S44" s="4"/>
      <c r="T44" s="5"/>
      <c r="U44" s="79"/>
      <c r="V44" s="11"/>
      <c r="W44" s="5"/>
      <c r="X44" s="5"/>
      <c r="Y44" s="5"/>
      <c r="Z44" s="5"/>
      <c r="AA44" s="5"/>
      <c r="AB44" s="75"/>
      <c r="AC44" s="11"/>
      <c r="AD44" s="7"/>
      <c r="AE44" s="61"/>
      <c r="AF44" s="70"/>
      <c r="AG44" s="28"/>
    </row>
    <row r="45" spans="1:33" x14ac:dyDescent="0.2">
      <c r="A45" s="26"/>
      <c r="B45" s="1"/>
      <c r="C45" s="2"/>
      <c r="D45" s="7"/>
      <c r="E45" s="11"/>
      <c r="F45" s="3"/>
      <c r="G45" s="3"/>
      <c r="H45" s="3"/>
      <c r="I45" s="3"/>
      <c r="J45" s="3"/>
      <c r="K45" s="11"/>
      <c r="L45" s="3"/>
      <c r="M45" s="3"/>
      <c r="N45" s="52"/>
      <c r="O45" s="73"/>
      <c r="P45" s="74"/>
      <c r="Q45" s="108">
        <f>DAYS360(Tabelle1[[#This Row],[Spalte50]],Tabelle1[[#This Row],[Spalte51]])/30</f>
        <v>0</v>
      </c>
      <c r="R45" s="11"/>
      <c r="S45" s="4"/>
      <c r="T45" s="5"/>
      <c r="U45" s="79"/>
      <c r="V45" s="11"/>
      <c r="W45" s="5"/>
      <c r="X45" s="5"/>
      <c r="Y45" s="5"/>
      <c r="Z45" s="5"/>
      <c r="AA45" s="5"/>
      <c r="AB45" s="75"/>
      <c r="AC45" s="11"/>
      <c r="AD45" s="7"/>
      <c r="AE45" s="61"/>
      <c r="AF45" s="70"/>
      <c r="AG45" s="28"/>
    </row>
    <row r="46" spans="1:33" x14ac:dyDescent="0.2">
      <c r="A46" s="26"/>
      <c r="B46" s="1"/>
      <c r="C46" s="2"/>
      <c r="D46" s="7"/>
      <c r="E46" s="11"/>
      <c r="F46" s="3"/>
      <c r="G46" s="3"/>
      <c r="H46" s="3"/>
      <c r="I46" s="3"/>
      <c r="J46" s="3"/>
      <c r="K46" s="11"/>
      <c r="L46" s="3"/>
      <c r="M46" s="3"/>
      <c r="N46" s="52"/>
      <c r="O46" s="73"/>
      <c r="P46" s="74"/>
      <c r="Q46" s="108">
        <f>DAYS360(Tabelle1[[#This Row],[Spalte50]],Tabelle1[[#This Row],[Spalte51]])/30</f>
        <v>0</v>
      </c>
      <c r="R46" s="11"/>
      <c r="S46" s="4"/>
      <c r="T46" s="5"/>
      <c r="U46" s="79"/>
      <c r="V46" s="11"/>
      <c r="W46" s="5"/>
      <c r="X46" s="5"/>
      <c r="Y46" s="5"/>
      <c r="Z46" s="5"/>
      <c r="AA46" s="5"/>
      <c r="AB46" s="75"/>
      <c r="AC46" s="11"/>
      <c r="AD46" s="7"/>
      <c r="AE46" s="61"/>
      <c r="AF46" s="70"/>
      <c r="AG46" s="28"/>
    </row>
    <row r="47" spans="1:33" x14ac:dyDescent="0.2">
      <c r="A47" s="26"/>
      <c r="B47" s="1"/>
      <c r="C47" s="2"/>
      <c r="D47" s="7"/>
      <c r="E47" s="11"/>
      <c r="F47" s="3"/>
      <c r="G47" s="3"/>
      <c r="H47" s="3"/>
      <c r="I47" s="3"/>
      <c r="J47" s="3"/>
      <c r="K47" s="11"/>
      <c r="L47" s="3"/>
      <c r="M47" s="3"/>
      <c r="N47" s="52"/>
      <c r="O47" s="73"/>
      <c r="P47" s="74"/>
      <c r="Q47" s="108">
        <f>DAYS360(Tabelle1[[#This Row],[Spalte50]],Tabelle1[[#This Row],[Spalte51]])/30</f>
        <v>0</v>
      </c>
      <c r="R47" s="11"/>
      <c r="S47" s="4"/>
      <c r="T47" s="5"/>
      <c r="U47" s="79"/>
      <c r="V47" s="11"/>
      <c r="W47" s="5"/>
      <c r="X47" s="5"/>
      <c r="Y47" s="5"/>
      <c r="Z47" s="5"/>
      <c r="AA47" s="5"/>
      <c r="AB47" s="75"/>
      <c r="AC47" s="11"/>
      <c r="AD47" s="7"/>
      <c r="AE47" s="61"/>
      <c r="AF47" s="70"/>
      <c r="AG47" s="28"/>
    </row>
    <row r="48" spans="1:33" x14ac:dyDescent="0.2">
      <c r="A48" s="26"/>
      <c r="B48" s="1"/>
      <c r="C48" s="2"/>
      <c r="D48" s="7"/>
      <c r="E48" s="11"/>
      <c r="F48" s="3"/>
      <c r="G48" s="3"/>
      <c r="H48" s="3"/>
      <c r="I48" s="3"/>
      <c r="J48" s="3"/>
      <c r="K48" s="11"/>
      <c r="L48" s="3"/>
      <c r="M48" s="3"/>
      <c r="N48" s="52"/>
      <c r="O48" s="73"/>
      <c r="P48" s="74"/>
      <c r="Q48" s="108">
        <f>DAYS360(Tabelle1[[#This Row],[Spalte50]],Tabelle1[[#This Row],[Spalte51]])/30</f>
        <v>0</v>
      </c>
      <c r="R48" s="11"/>
      <c r="S48" s="4"/>
      <c r="T48" s="5"/>
      <c r="U48" s="79"/>
      <c r="V48" s="11"/>
      <c r="W48" s="5"/>
      <c r="X48" s="5"/>
      <c r="Y48" s="5"/>
      <c r="Z48" s="5"/>
      <c r="AA48" s="5"/>
      <c r="AB48" s="75"/>
      <c r="AC48" s="11"/>
      <c r="AD48" s="7"/>
      <c r="AE48" s="61"/>
      <c r="AF48" s="70"/>
      <c r="AG48" s="28"/>
    </row>
    <row r="49" spans="1:33" x14ac:dyDescent="0.2">
      <c r="A49" s="26"/>
      <c r="B49" s="1"/>
      <c r="C49" s="2"/>
      <c r="D49" s="7"/>
      <c r="E49" s="11"/>
      <c r="F49" s="3"/>
      <c r="G49" s="3"/>
      <c r="H49" s="3"/>
      <c r="I49" s="3"/>
      <c r="J49" s="3"/>
      <c r="K49" s="11"/>
      <c r="L49" s="3"/>
      <c r="M49" s="3"/>
      <c r="N49" s="52"/>
      <c r="O49" s="73"/>
      <c r="P49" s="74"/>
      <c r="Q49" s="108">
        <f>DAYS360(Tabelle1[[#This Row],[Spalte50]],Tabelle1[[#This Row],[Spalte51]])/30</f>
        <v>0</v>
      </c>
      <c r="R49" s="11"/>
      <c r="S49" s="4"/>
      <c r="T49" s="5"/>
      <c r="U49" s="79"/>
      <c r="V49" s="11"/>
      <c r="W49" s="5"/>
      <c r="X49" s="5"/>
      <c r="Y49" s="5"/>
      <c r="Z49" s="5"/>
      <c r="AA49" s="5"/>
      <c r="AB49" s="75"/>
      <c r="AC49" s="11"/>
      <c r="AD49" s="7"/>
      <c r="AE49" s="61"/>
      <c r="AF49" s="70"/>
      <c r="AG49" s="28"/>
    </row>
    <row r="50" spans="1:33" x14ac:dyDescent="0.2">
      <c r="A50" s="26"/>
      <c r="B50" s="1"/>
      <c r="C50" s="2"/>
      <c r="D50" s="7"/>
      <c r="E50" s="11"/>
      <c r="F50" s="3"/>
      <c r="G50" s="3"/>
      <c r="H50" s="3"/>
      <c r="I50" s="3"/>
      <c r="J50" s="3"/>
      <c r="K50" s="11"/>
      <c r="L50" s="3"/>
      <c r="M50" s="3"/>
      <c r="N50" s="52"/>
      <c r="O50" s="73"/>
      <c r="P50" s="74"/>
      <c r="Q50" s="108">
        <f>DAYS360(Tabelle1[[#This Row],[Spalte50]],Tabelle1[[#This Row],[Spalte51]])/30</f>
        <v>0</v>
      </c>
      <c r="R50" s="11"/>
      <c r="S50" s="4"/>
      <c r="T50" s="5"/>
      <c r="U50" s="79"/>
      <c r="V50" s="11"/>
      <c r="W50" s="5"/>
      <c r="X50" s="5"/>
      <c r="Y50" s="5"/>
      <c r="Z50" s="5"/>
      <c r="AA50" s="5"/>
      <c r="AB50" s="75"/>
      <c r="AC50" s="11"/>
      <c r="AD50" s="7"/>
      <c r="AE50" s="61"/>
      <c r="AF50" s="70"/>
      <c r="AG50" s="28"/>
    </row>
    <row r="51" spans="1:33" x14ac:dyDescent="0.2">
      <c r="A51" s="26"/>
      <c r="B51" s="1"/>
      <c r="C51" s="2"/>
      <c r="D51" s="7"/>
      <c r="E51" s="11"/>
      <c r="F51" s="3"/>
      <c r="G51" s="3"/>
      <c r="H51" s="3"/>
      <c r="I51" s="3"/>
      <c r="J51" s="3"/>
      <c r="K51" s="11"/>
      <c r="L51" s="3"/>
      <c r="M51" s="3"/>
      <c r="N51" s="52"/>
      <c r="O51" s="73"/>
      <c r="P51" s="74"/>
      <c r="Q51" s="108">
        <f>DAYS360(Tabelle1[[#This Row],[Spalte50]],Tabelle1[[#This Row],[Spalte51]])/30</f>
        <v>0</v>
      </c>
      <c r="R51" s="11"/>
      <c r="S51" s="4"/>
      <c r="T51" s="5"/>
      <c r="U51" s="79"/>
      <c r="V51" s="11"/>
      <c r="W51" s="5"/>
      <c r="X51" s="5"/>
      <c r="Y51" s="5"/>
      <c r="Z51" s="5"/>
      <c r="AA51" s="5"/>
      <c r="AB51" s="75"/>
      <c r="AC51" s="11"/>
      <c r="AD51" s="7"/>
      <c r="AE51" s="61"/>
      <c r="AF51" s="70"/>
      <c r="AG51" s="28"/>
    </row>
    <row r="52" spans="1:33" x14ac:dyDescent="0.2">
      <c r="A52" s="26"/>
      <c r="B52" s="1"/>
      <c r="C52" s="2"/>
      <c r="D52" s="7"/>
      <c r="E52" s="11"/>
      <c r="F52" s="3"/>
      <c r="G52" s="3"/>
      <c r="H52" s="3"/>
      <c r="I52" s="3"/>
      <c r="J52" s="3"/>
      <c r="K52" s="11"/>
      <c r="L52" s="3"/>
      <c r="M52" s="3"/>
      <c r="N52" s="52"/>
      <c r="O52" s="73"/>
      <c r="P52" s="74"/>
      <c r="Q52" s="108">
        <f>DAYS360(Tabelle1[[#This Row],[Spalte50]],Tabelle1[[#This Row],[Spalte51]])/30</f>
        <v>0</v>
      </c>
      <c r="R52" s="11"/>
      <c r="S52" s="4"/>
      <c r="T52" s="5"/>
      <c r="U52" s="79"/>
      <c r="V52" s="11"/>
      <c r="W52" s="5"/>
      <c r="X52" s="5"/>
      <c r="Y52" s="5"/>
      <c r="Z52" s="5"/>
      <c r="AA52" s="5"/>
      <c r="AB52" s="75"/>
      <c r="AC52" s="11"/>
      <c r="AD52" s="7"/>
      <c r="AE52" s="61"/>
      <c r="AF52" s="70"/>
      <c r="AG52" s="28"/>
    </row>
    <row r="53" spans="1:33" x14ac:dyDescent="0.2">
      <c r="A53" s="26"/>
      <c r="B53" s="1"/>
      <c r="C53" s="2"/>
      <c r="D53" s="7"/>
      <c r="E53" s="11"/>
      <c r="F53" s="3"/>
      <c r="G53" s="3"/>
      <c r="H53" s="3"/>
      <c r="I53" s="3"/>
      <c r="J53" s="3"/>
      <c r="K53" s="11"/>
      <c r="L53" s="3"/>
      <c r="M53" s="3"/>
      <c r="N53" s="52"/>
      <c r="O53" s="73"/>
      <c r="P53" s="74"/>
      <c r="Q53" s="108">
        <f>DAYS360(Tabelle1[[#This Row],[Spalte50]],Tabelle1[[#This Row],[Spalte51]])/30</f>
        <v>0</v>
      </c>
      <c r="R53" s="11"/>
      <c r="S53" s="4"/>
      <c r="T53" s="5"/>
      <c r="U53" s="79"/>
      <c r="V53" s="11"/>
      <c r="W53" s="5"/>
      <c r="X53" s="5"/>
      <c r="Y53" s="5"/>
      <c r="Z53" s="5"/>
      <c r="AA53" s="5"/>
      <c r="AB53" s="75"/>
      <c r="AC53" s="11"/>
      <c r="AD53" s="7"/>
      <c r="AE53" s="61"/>
      <c r="AF53" s="70"/>
      <c r="AG53" s="28"/>
    </row>
    <row r="54" spans="1:33" x14ac:dyDescent="0.2">
      <c r="A54" s="26"/>
      <c r="B54" s="1"/>
      <c r="C54" s="2"/>
      <c r="D54" s="7"/>
      <c r="E54" s="11"/>
      <c r="F54" s="3"/>
      <c r="G54" s="3"/>
      <c r="H54" s="3"/>
      <c r="I54" s="3"/>
      <c r="J54" s="3"/>
      <c r="K54" s="11"/>
      <c r="L54" s="3"/>
      <c r="M54" s="3"/>
      <c r="N54" s="52"/>
      <c r="O54" s="73"/>
      <c r="P54" s="74"/>
      <c r="Q54" s="108">
        <f>DAYS360(Tabelle1[[#This Row],[Spalte50]],Tabelle1[[#This Row],[Spalte51]])/30</f>
        <v>0</v>
      </c>
      <c r="R54" s="11"/>
      <c r="S54" s="4"/>
      <c r="T54" s="5"/>
      <c r="U54" s="79"/>
      <c r="V54" s="11"/>
      <c r="W54" s="5"/>
      <c r="X54" s="5"/>
      <c r="Y54" s="5"/>
      <c r="Z54" s="5"/>
      <c r="AA54" s="5"/>
      <c r="AB54" s="75"/>
      <c r="AC54" s="11"/>
      <c r="AD54" s="7"/>
      <c r="AE54" s="61"/>
      <c r="AF54" s="70"/>
      <c r="AG54" s="28"/>
    </row>
    <row r="55" spans="1:33" x14ac:dyDescent="0.2">
      <c r="A55" s="26"/>
      <c r="B55" s="1"/>
      <c r="C55" s="2"/>
      <c r="D55" s="7"/>
      <c r="E55" s="11"/>
      <c r="F55" s="3"/>
      <c r="G55" s="3"/>
      <c r="H55" s="3"/>
      <c r="I55" s="3"/>
      <c r="J55" s="3"/>
      <c r="K55" s="11"/>
      <c r="L55" s="3"/>
      <c r="M55" s="3"/>
      <c r="N55" s="52"/>
      <c r="O55" s="73"/>
      <c r="P55" s="74"/>
      <c r="Q55" s="108">
        <f>DAYS360(Tabelle1[[#This Row],[Spalte50]],Tabelle1[[#This Row],[Spalte51]])/30</f>
        <v>0</v>
      </c>
      <c r="R55" s="11"/>
      <c r="S55" s="4"/>
      <c r="T55" s="5"/>
      <c r="U55" s="79"/>
      <c r="V55" s="11"/>
      <c r="W55" s="5"/>
      <c r="X55" s="5"/>
      <c r="Y55" s="5"/>
      <c r="Z55" s="5"/>
      <c r="AA55" s="5"/>
      <c r="AB55" s="75"/>
      <c r="AC55" s="11"/>
      <c r="AD55" s="7"/>
      <c r="AE55" s="61"/>
      <c r="AF55" s="70"/>
      <c r="AG55" s="28"/>
    </row>
    <row r="56" spans="1:33" x14ac:dyDescent="0.2">
      <c r="A56" s="26"/>
      <c r="B56" s="1"/>
      <c r="C56" s="2"/>
      <c r="D56" s="7"/>
      <c r="E56" s="11"/>
      <c r="F56" s="3"/>
      <c r="G56" s="3"/>
      <c r="H56" s="3"/>
      <c r="I56" s="3"/>
      <c r="J56" s="3"/>
      <c r="K56" s="11"/>
      <c r="L56" s="3"/>
      <c r="M56" s="3"/>
      <c r="N56" s="52"/>
      <c r="O56" s="73"/>
      <c r="P56" s="74"/>
      <c r="Q56" s="108">
        <f>DAYS360(Tabelle1[[#This Row],[Spalte50]],Tabelle1[[#This Row],[Spalte51]])/30</f>
        <v>0</v>
      </c>
      <c r="R56" s="11"/>
      <c r="S56" s="4"/>
      <c r="T56" s="5"/>
      <c r="U56" s="79"/>
      <c r="V56" s="11"/>
      <c r="W56" s="5"/>
      <c r="X56" s="5"/>
      <c r="Y56" s="5"/>
      <c r="Z56" s="5"/>
      <c r="AA56" s="5"/>
      <c r="AB56" s="75"/>
      <c r="AC56" s="11"/>
      <c r="AD56" s="7"/>
      <c r="AE56" s="61"/>
      <c r="AF56" s="70"/>
      <c r="AG56" s="28"/>
    </row>
    <row r="57" spans="1:33" x14ac:dyDescent="0.2">
      <c r="A57" s="26"/>
      <c r="B57" s="1"/>
      <c r="C57" s="2"/>
      <c r="D57" s="7"/>
      <c r="E57" s="11"/>
      <c r="F57" s="3"/>
      <c r="G57" s="3"/>
      <c r="H57" s="3"/>
      <c r="I57" s="3"/>
      <c r="J57" s="3"/>
      <c r="K57" s="11"/>
      <c r="L57" s="3"/>
      <c r="M57" s="3"/>
      <c r="N57" s="52"/>
      <c r="O57" s="73"/>
      <c r="P57" s="74"/>
      <c r="Q57" s="108">
        <f>DAYS360(Tabelle1[[#This Row],[Spalte50]],Tabelle1[[#This Row],[Spalte51]])/30</f>
        <v>0</v>
      </c>
      <c r="R57" s="11"/>
      <c r="S57" s="4"/>
      <c r="T57" s="5"/>
      <c r="U57" s="79"/>
      <c r="V57" s="11"/>
      <c r="W57" s="5"/>
      <c r="X57" s="5"/>
      <c r="Y57" s="5"/>
      <c r="Z57" s="5"/>
      <c r="AA57" s="5"/>
      <c r="AB57" s="75"/>
      <c r="AC57" s="11"/>
      <c r="AD57" s="7"/>
      <c r="AE57" s="61"/>
      <c r="AF57" s="70"/>
      <c r="AG57" s="28"/>
    </row>
    <row r="58" spans="1:33" x14ac:dyDescent="0.2">
      <c r="A58" s="26"/>
      <c r="B58" s="1"/>
      <c r="C58" s="2"/>
      <c r="D58" s="7"/>
      <c r="E58" s="11"/>
      <c r="F58" s="3"/>
      <c r="G58" s="3"/>
      <c r="H58" s="3"/>
      <c r="I58" s="3"/>
      <c r="J58" s="3"/>
      <c r="K58" s="11"/>
      <c r="L58" s="3"/>
      <c r="M58" s="3"/>
      <c r="N58" s="52"/>
      <c r="O58" s="73"/>
      <c r="P58" s="74"/>
      <c r="Q58" s="108">
        <f>DAYS360(Tabelle1[[#This Row],[Spalte50]],Tabelle1[[#This Row],[Spalte51]])/30</f>
        <v>0</v>
      </c>
      <c r="R58" s="11"/>
      <c r="S58" s="4"/>
      <c r="T58" s="5"/>
      <c r="U58" s="79"/>
      <c r="V58" s="11"/>
      <c r="W58" s="5"/>
      <c r="X58" s="5"/>
      <c r="Y58" s="5"/>
      <c r="Z58" s="5"/>
      <c r="AA58" s="5"/>
      <c r="AB58" s="75"/>
      <c r="AC58" s="11"/>
      <c r="AD58" s="7"/>
      <c r="AE58" s="61"/>
      <c r="AF58" s="70"/>
      <c r="AG58" s="28"/>
    </row>
    <row r="59" spans="1:33" ht="13.5" thickBot="1" x14ac:dyDescent="0.25">
      <c r="A59" s="41"/>
      <c r="B59" s="42"/>
      <c r="C59" s="43"/>
      <c r="D59" s="7"/>
      <c r="E59" s="55"/>
      <c r="F59" s="53"/>
      <c r="G59" s="53"/>
      <c r="H59" s="53"/>
      <c r="I59" s="53"/>
      <c r="J59" s="53"/>
      <c r="K59" s="55"/>
      <c r="L59" s="53"/>
      <c r="M59" s="53"/>
      <c r="N59" s="54"/>
      <c r="O59" s="73"/>
      <c r="P59" s="74"/>
      <c r="Q59" s="108">
        <f>DAYS360(Tabelle1[[#This Row],[Spalte50]],Tabelle1[[#This Row],[Spalte51]])/30</f>
        <v>0</v>
      </c>
      <c r="R59" s="44"/>
      <c r="S59" s="45"/>
      <c r="T59" s="6"/>
      <c r="U59" s="79"/>
      <c r="V59" s="44"/>
      <c r="W59" s="6"/>
      <c r="X59" s="6"/>
      <c r="Y59" s="6"/>
      <c r="Z59" s="6"/>
      <c r="AA59" s="6"/>
      <c r="AB59" s="76"/>
      <c r="AC59" s="44"/>
      <c r="AD59" s="7"/>
      <c r="AE59" s="62"/>
      <c r="AF59" s="71"/>
      <c r="AG59" s="7"/>
    </row>
    <row r="60" spans="1:33" x14ac:dyDescent="0.2">
      <c r="A60" s="46" t="s">
        <v>45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3"/>
      <c r="Q60" s="13"/>
      <c r="R60" s="12"/>
      <c r="S60" s="12"/>
      <c r="T60" s="12"/>
      <c r="U60" s="13"/>
      <c r="V60" s="12"/>
      <c r="W60" s="12"/>
      <c r="X60" s="12"/>
      <c r="Y60" s="12"/>
      <c r="Z60" s="12"/>
      <c r="AA60" s="12"/>
      <c r="AB60" s="12"/>
      <c r="AC60" s="12"/>
      <c r="AD60" s="12"/>
      <c r="AE60" s="13"/>
      <c r="AF60" s="13"/>
      <c r="AG60" s="12"/>
    </row>
    <row r="61" spans="1:33" x14ac:dyDescent="0.2">
      <c r="A61" s="47"/>
    </row>
  </sheetData>
  <sheetProtection algorithmName="SHA-512" hashValue="B45CgbFT5l1wfYIW/eXWc3W9E7ILn3DvOkso3vVY2F3wVMhNLIgntCZyYmfRbk3bQqDhoU6XvLYeX0Dr6uErxA==" saltValue="ij4qFW0L8hy8trV/M8sTLg==" spinCount="100000" sheet="1" insertRows="0" deleteRows="0" selectLockedCells="1" sort="0"/>
  <mergeCells count="20">
    <mergeCell ref="S7:U7"/>
    <mergeCell ref="R7:R8"/>
    <mergeCell ref="V7:V8"/>
    <mergeCell ref="AC7:AC8"/>
    <mergeCell ref="AE7:AE10"/>
    <mergeCell ref="S5:AB5"/>
    <mergeCell ref="S6:AB6"/>
    <mergeCell ref="A1:AG1"/>
    <mergeCell ref="A3:C3"/>
    <mergeCell ref="A4:C4"/>
    <mergeCell ref="E4:N4"/>
    <mergeCell ref="O5:P5"/>
    <mergeCell ref="E3:AG3"/>
    <mergeCell ref="E6:N6"/>
    <mergeCell ref="E5:N5"/>
    <mergeCell ref="W7:AB7"/>
    <mergeCell ref="F7:J7"/>
    <mergeCell ref="E7:E8"/>
    <mergeCell ref="K7:K8"/>
    <mergeCell ref="L7:N7"/>
  </mergeCells>
  <pageMargins left="0.70866141732283472" right="0.70866141732283472" top="0.78740157480314965" bottom="0.78740157480314965" header="0.31496062992125984" footer="0.31496062992125984"/>
  <pageSetup paperSize="8" scale="45" orientation="landscape" r:id="rId1"/>
  <colBreaks count="1" manualBreakCount="1">
    <brk id="33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30:J55"/>
  <sheetViews>
    <sheetView topLeftCell="A10" workbookViewId="0">
      <selection activeCell="K60" sqref="K60"/>
    </sheetView>
  </sheetViews>
  <sheetFormatPr baseColWidth="10" defaultRowHeight="14.25" x14ac:dyDescent="0.2"/>
  <sheetData>
    <row r="30" spans="9:10" ht="15.75" x14ac:dyDescent="0.2">
      <c r="I30" s="77" t="s">
        <v>105</v>
      </c>
      <c r="J30">
        <f>COUNTIF(Tabelle1[Spalte84],"AG")</f>
        <v>0</v>
      </c>
    </row>
    <row r="31" spans="9:10" ht="15.75" x14ac:dyDescent="0.2">
      <c r="I31" s="77" t="s">
        <v>106</v>
      </c>
      <c r="J31">
        <f>COUNTIF(Tabelle1[Spalte84],"AI")</f>
        <v>0</v>
      </c>
    </row>
    <row r="32" spans="9:10" ht="15.75" x14ac:dyDescent="0.2">
      <c r="I32" s="77" t="s">
        <v>77</v>
      </c>
      <c r="J32">
        <f>COUNTIF(Tabelle1[Spalte84],"AR")</f>
        <v>0</v>
      </c>
    </row>
    <row r="33" spans="9:10" ht="15.75" x14ac:dyDescent="0.2">
      <c r="I33" s="77" t="s">
        <v>69</v>
      </c>
      <c r="J33">
        <f>COUNTIF(Tabelle1[Spalte84],"BE")</f>
        <v>0</v>
      </c>
    </row>
    <row r="34" spans="9:10" ht="15.75" x14ac:dyDescent="0.2">
      <c r="I34" s="77" t="s">
        <v>78</v>
      </c>
      <c r="J34">
        <f>COUNTIF(Tabelle1[Spalte84],"bl")</f>
        <v>0</v>
      </c>
    </row>
    <row r="35" spans="9:10" ht="15.75" x14ac:dyDescent="0.2">
      <c r="I35" s="77" t="s">
        <v>79</v>
      </c>
      <c r="J35">
        <f>COUNTIF(Tabelle1[Spalte84],"bs")</f>
        <v>0</v>
      </c>
    </row>
    <row r="36" spans="9:10" ht="15.75" x14ac:dyDescent="0.2">
      <c r="I36" s="77" t="s">
        <v>80</v>
      </c>
      <c r="J36">
        <f>COUNTIF(Tabelle1[Spalte84],"fr")</f>
        <v>0</v>
      </c>
    </row>
    <row r="37" spans="9:10" ht="15.75" x14ac:dyDescent="0.2">
      <c r="I37" s="77" t="s">
        <v>93</v>
      </c>
      <c r="J37">
        <f>COUNTIF(Tabelle1[Spalte84],"ge")</f>
        <v>0</v>
      </c>
    </row>
    <row r="38" spans="9:10" ht="15.75" x14ac:dyDescent="0.2">
      <c r="I38" s="77" t="s">
        <v>81</v>
      </c>
      <c r="J38">
        <f>COUNTIF(Tabelle1[Spalte84],"gl")</f>
        <v>0</v>
      </c>
    </row>
    <row r="39" spans="9:10" ht="15.75" x14ac:dyDescent="0.2">
      <c r="I39" s="77" t="s">
        <v>86</v>
      </c>
      <c r="J39">
        <f>COUNTIF(Tabelle1[Spalte84],"gr")</f>
        <v>0</v>
      </c>
    </row>
    <row r="40" spans="9:10" ht="15.75" x14ac:dyDescent="0.2">
      <c r="I40" s="77" t="s">
        <v>87</v>
      </c>
      <c r="J40">
        <f>COUNTIF(Tabelle1[Spalte84],"ju")</f>
        <v>0</v>
      </c>
    </row>
    <row r="41" spans="9:10" ht="15.75" x14ac:dyDescent="0.2">
      <c r="I41" s="77" t="s">
        <v>82</v>
      </c>
      <c r="J41">
        <f>COUNTIF(Tabelle1[Spalte84],"lu")</f>
        <v>0</v>
      </c>
    </row>
    <row r="42" spans="9:10" ht="15.75" x14ac:dyDescent="0.2">
      <c r="I42" s="77" t="s">
        <v>83</v>
      </c>
      <c r="J42">
        <f>COUNTIF(Tabelle1[Spalte84],"ne")</f>
        <v>0</v>
      </c>
    </row>
    <row r="43" spans="9:10" ht="15.75" x14ac:dyDescent="0.2">
      <c r="I43" s="77" t="s">
        <v>84</v>
      </c>
      <c r="J43">
        <f>COUNTIF(Tabelle1[Spalte84],"nw")</f>
        <v>0</v>
      </c>
    </row>
    <row r="44" spans="9:10" ht="15.75" x14ac:dyDescent="0.2">
      <c r="I44" s="77" t="s">
        <v>85</v>
      </c>
      <c r="J44">
        <f>COUNTIF(Tabelle1[Spalte84],"ow")</f>
        <v>0</v>
      </c>
    </row>
    <row r="45" spans="9:10" ht="15.75" x14ac:dyDescent="0.2">
      <c r="I45" s="77" t="s">
        <v>107</v>
      </c>
      <c r="J45">
        <f>COUNTIF(Tabelle1[Spalte84],"sg")</f>
        <v>0</v>
      </c>
    </row>
    <row r="46" spans="9:10" ht="15.75" x14ac:dyDescent="0.2">
      <c r="I46" s="77" t="s">
        <v>88</v>
      </c>
      <c r="J46">
        <f>COUNTIF(Tabelle1[Spalte84],"sh")</f>
        <v>0</v>
      </c>
    </row>
    <row r="47" spans="9:10" ht="15.75" x14ac:dyDescent="0.2">
      <c r="I47" s="77" t="s">
        <v>70</v>
      </c>
      <c r="J47">
        <f>COUNTIF(Tabelle1[Spalte84],"so")</f>
        <v>0</v>
      </c>
    </row>
    <row r="48" spans="9:10" ht="15.75" x14ac:dyDescent="0.2">
      <c r="I48" s="77" t="s">
        <v>108</v>
      </c>
      <c r="J48">
        <f>COUNTIF(Tabelle1[Spalte84],"sz")</f>
        <v>0</v>
      </c>
    </row>
    <row r="49" spans="9:10" ht="15.75" x14ac:dyDescent="0.2">
      <c r="I49" s="77" t="s">
        <v>89</v>
      </c>
      <c r="J49">
        <f>COUNTIF(Tabelle1[Spalte84],"TG")</f>
        <v>0</v>
      </c>
    </row>
    <row r="50" spans="9:10" ht="15.75" x14ac:dyDescent="0.2">
      <c r="I50" s="77" t="s">
        <v>90</v>
      </c>
      <c r="J50">
        <f>COUNTIF(Tabelle1[Spalte84],"TI")</f>
        <v>0</v>
      </c>
    </row>
    <row r="51" spans="9:10" ht="15.75" x14ac:dyDescent="0.2">
      <c r="I51" s="77" t="s">
        <v>109</v>
      </c>
      <c r="J51">
        <f>COUNTIF(Tabelle1[Spalte84],"UR")</f>
        <v>0</v>
      </c>
    </row>
    <row r="52" spans="9:10" ht="15.75" x14ac:dyDescent="0.2">
      <c r="I52" s="77" t="s">
        <v>91</v>
      </c>
      <c r="J52">
        <f>COUNTIF(Tabelle1[Spalte84],"VD")</f>
        <v>0</v>
      </c>
    </row>
    <row r="53" spans="9:10" ht="15.75" x14ac:dyDescent="0.2">
      <c r="I53" s="77" t="s">
        <v>92</v>
      </c>
      <c r="J53">
        <f>COUNTIF(Tabelle1[Spalte84],"VS")</f>
        <v>0</v>
      </c>
    </row>
    <row r="54" spans="9:10" ht="15.75" x14ac:dyDescent="0.2">
      <c r="I54" s="77" t="s">
        <v>94</v>
      </c>
      <c r="J54">
        <f>COUNTIF(Tabelle1[Spalte84],"ZG")</f>
        <v>0</v>
      </c>
    </row>
    <row r="55" spans="9:10" x14ac:dyDescent="0.2">
      <c r="I55" t="s">
        <v>62</v>
      </c>
      <c r="J55">
        <f>COUNTIF(Tabelle1[Spalte84],"ZH")</f>
        <v>0</v>
      </c>
    </row>
  </sheetData>
  <sheetProtection algorithmName="SHA-512" hashValue="V42bMWa7+5WrwW4uewaDuOrkxBx5f8A0GE2hbP+Jk8U5iJrPSB5tw5k54hsk/7o0AYQ22grfypqKROg/APwQRQ==" saltValue="cCxHR68GUZyhFKr8eVPyX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Ausbildung Umschulung</vt:lpstr>
      <vt:lpstr>Auswertungen</vt:lpstr>
      <vt:lpstr>'Ausbildung Umschulung'!Druckbereich</vt:lpstr>
    </vt:vector>
  </TitlesOfParts>
  <Company>SVA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Kesselring</dc:creator>
  <cp:lastModifiedBy>Ueli Bigler</cp:lastModifiedBy>
  <cp:lastPrinted>2017-02-22T11:19:54Z</cp:lastPrinted>
  <dcterms:created xsi:type="dcterms:W3CDTF">2015-10-07T09:05:42Z</dcterms:created>
  <dcterms:modified xsi:type="dcterms:W3CDTF">2021-01-08T13:10:33Z</dcterms:modified>
</cp:coreProperties>
</file>